
<file path=xl/calcChain.xml><?xml version="1.0" encoding="utf-8"?>
<calcChain xmlns="http://schemas.openxmlformats.org/spreadsheetml/2006/main">
  <c r="B7" i="41" l="1"/>
  <c r="B6" i="41"/>
  <c r="B5" i="41"/>
  <c r="B11" i="20" l="1"/>
  <c r="E7" i="11" l="1"/>
  <c r="D7" i="11" l="1"/>
  <c r="B9" i="41" l="1"/>
  <c r="D9" i="5"/>
  <c r="D10" i="5"/>
  <c r="E9" i="5"/>
  <c r="D14" i="12"/>
  <c r="C10" i="5"/>
  <c r="B10" i="5"/>
  <c r="C9" i="5"/>
  <c r="B9" i="5"/>
  <c r="F18" i="28"/>
  <c r="F14" i="28" s="1"/>
  <c r="E18" i="28"/>
  <c r="E14" i="28" s="1"/>
  <c r="D18" i="28"/>
  <c r="D14" i="28" s="1"/>
  <c r="F17" i="28"/>
  <c r="E17" i="28"/>
  <c r="D17" i="28"/>
  <c r="F16" i="28"/>
  <c r="E16" i="28"/>
  <c r="D16" i="28"/>
  <c r="C18" i="28"/>
  <c r="C14" i="28" s="1"/>
  <c r="C17" i="28"/>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D15" i="28" l="1"/>
  <c r="D13" i="28"/>
  <c r="C15" i="28"/>
  <c r="C13" i="28"/>
  <c r="E15" i="28"/>
  <c r="E13" i="28"/>
  <c r="F15" i="28"/>
  <c r="F13" i="28"/>
</calcChain>
</file>

<file path=xl/sharedStrings.xml><?xml version="1.0" encoding="utf-8"?>
<sst xmlns="http://schemas.openxmlformats.org/spreadsheetml/2006/main" count="457" uniqueCount="234">
  <si>
    <t xml:space="preserve"> </t>
  </si>
  <si>
    <t>EBITDA</t>
  </si>
  <si>
    <t>EBIT</t>
  </si>
  <si>
    <t>PTA</t>
  </si>
  <si>
    <t>EBITDA LIFO</t>
  </si>
  <si>
    <t>EBIT LIFO</t>
  </si>
  <si>
    <t>DOWNSTREAM</t>
  </si>
  <si>
    <t>ROACE [%]</t>
  </si>
  <si>
    <t>PKN ORLEN</t>
  </si>
  <si>
    <t xml:space="preserve">ORLEN Deutschland GmbH </t>
  </si>
  <si>
    <t xml:space="preserve">  </t>
  </si>
  <si>
    <t>Razem</t>
  </si>
  <si>
    <t xml:space="preserve">BP     </t>
  </si>
  <si>
    <t>Lotos</t>
  </si>
  <si>
    <t xml:space="preserve">Downstream </t>
  </si>
  <si>
    <t>Zakres</t>
  </si>
  <si>
    <t>5yearAverage</t>
  </si>
  <si>
    <t>1 kw</t>
  </si>
  <si>
    <t>2 kw</t>
  </si>
  <si>
    <t>3 kw</t>
  </si>
  <si>
    <t>4 kw</t>
  </si>
  <si>
    <t xml:space="preserve"> 1) Spread Ural Rdam vs fwd Brent Dtd = Med Strip - Ural Rdam (Ural CIF Rotterdam)</t>
  </si>
  <si>
    <t>=</t>
  </si>
  <si>
    <t>www.orlen.pl</t>
  </si>
  <si>
    <t>Polski Koncern Naftowy ORLEN SA</t>
  </si>
  <si>
    <t>e-mail: ir@orlen.pl</t>
  </si>
  <si>
    <t>e-mail: media@orlen.pl</t>
  </si>
  <si>
    <t>SN 150</t>
  </si>
  <si>
    <t>Nationale-Nederlanden OFE</t>
  </si>
  <si>
    <t>n/a</t>
  </si>
  <si>
    <t>2017*</t>
  </si>
  <si>
    <t>376*</t>
  </si>
  <si>
    <t xml:space="preserve">Shell    </t>
  </si>
  <si>
    <t>2018*</t>
  </si>
  <si>
    <t>Total</t>
  </si>
  <si>
    <t xml:space="preserve">Aviva OFE Aviva Santander </t>
  </si>
  <si>
    <t>2019*</t>
  </si>
  <si>
    <t>MAX-MIN</t>
  </si>
  <si>
    <t>-</t>
  </si>
  <si>
    <t>2020*</t>
  </si>
  <si>
    <t>2022 Polski Koncern Naftowy ORLEN SA</t>
  </si>
  <si>
    <t>2021*</t>
  </si>
  <si>
    <t>z noty 13.3 skonsolidowanego sprawozdania finansowego</t>
  </si>
  <si>
    <t>Contents</t>
  </si>
  <si>
    <t>Financial data</t>
  </si>
  <si>
    <t>Operational data</t>
  </si>
  <si>
    <t>Market data</t>
  </si>
  <si>
    <t>Shareholders structure</t>
  </si>
  <si>
    <t>Polish State Treasury</t>
  </si>
  <si>
    <t>Others</t>
  </si>
  <si>
    <t>Free float</t>
  </si>
  <si>
    <t>1) According to information from Ordinary General Meeting of PKN ORLEN dated as of 25 May 2022.</t>
  </si>
  <si>
    <t>The current shareholders structure is available on our corporate website:</t>
  </si>
  <si>
    <t>https://www.orlen.pl/en/about-the-company/company/bodies-and-structure/shareholders-structure</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</si>
  <si>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</si>
  <si>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</si>
  <si>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</si>
  <si>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</si>
  <si>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</si>
  <si>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</si>
  <si>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</si>
  <si>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</si>
  <si>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</si>
  <si>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</si>
  <si>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</si>
  <si>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</si>
  <si>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</si>
  <si>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</si>
  <si>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</si>
  <si>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 2019-2021</t>
  </si>
  <si>
    <t xml:space="preserve">** in the period of 12 months ended 31 December 2020 including recognition of gain </t>
  </si>
  <si>
    <t>on bargain purchase of Energa Group shares in the amount of PLN 4 062 million</t>
  </si>
  <si>
    <t>EBITDA LIFO, depreciation, CAPEX by segment 2017-2018</t>
  </si>
  <si>
    <t>EBITDA LIFO, of which:</t>
  </si>
  <si>
    <t>Refining</t>
  </si>
  <si>
    <t>Petrochemical</t>
  </si>
  <si>
    <t>Energy**</t>
  </si>
  <si>
    <t>Retail</t>
  </si>
  <si>
    <t>Upstream</t>
  </si>
  <si>
    <t>Corporate functions</t>
  </si>
  <si>
    <t>Depreciation, of which:</t>
  </si>
  <si>
    <t>Energy</t>
  </si>
  <si>
    <t>Capital expenditures (CAPEX), of which:</t>
  </si>
  <si>
    <t>Financial and operational data of major companies</t>
  </si>
  <si>
    <t>Employees as of 31 December</t>
  </si>
  <si>
    <t>Sales revenues</t>
  </si>
  <si>
    <t>EBITDA LIFO before impairment allowances</t>
  </si>
  <si>
    <t>Total assets</t>
  </si>
  <si>
    <t>persons</t>
  </si>
  <si>
    <t>Unipetrol Group</t>
  </si>
  <si>
    <t>ORLEN Lietuva Group</t>
  </si>
  <si>
    <t>Energa Group</t>
  </si>
  <si>
    <t>Revenues by country</t>
  </si>
  <si>
    <t>Geographic split of ORLEN Group revenues (2021)</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</si>
  <si>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</si>
  <si>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</si>
  <si>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</si>
  <si>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</si>
  <si>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</si>
  <si>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</si>
  <si>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</si>
  <si>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</si>
  <si>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</si>
  <si>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</si>
  <si>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</si>
  <si>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</si>
  <si>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Light distillates yield</t>
  </si>
  <si>
    <t>Middle distillates yield</t>
  </si>
  <si>
    <t>Refineries in the Czech Republic</t>
  </si>
  <si>
    <t>Refinery in Lithuania</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</si>
  <si>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</si>
  <si>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</si>
  <si>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</si>
  <si>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</si>
  <si>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</si>
  <si>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</si>
  <si>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</si>
  <si>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</si>
  <si>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</si>
  <si>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Sales volumes 2019-2021</t>
  </si>
  <si>
    <t>REFINING</t>
  </si>
  <si>
    <t>PETROCHEMICAL</t>
  </si>
  <si>
    <t>RETAIL</t>
  </si>
  <si>
    <r>
      <rPr>
        <b/>
        <sz val="10"/>
        <rFont val="Arial"/>
        <family val="2"/>
        <charset val="238"/>
      </rPr>
      <t>Medium distillates</t>
    </r>
    <r>
      <rPr>
        <sz val="10"/>
        <rFont val="Arial"/>
        <family val="2"/>
        <charset val="238"/>
      </rPr>
      <t xml:space="preserve"> 
[diesel oil, light heating oil]</t>
    </r>
  </si>
  <si>
    <t>UPSTREAM</t>
  </si>
  <si>
    <t>TOTAL</t>
  </si>
  <si>
    <t xml:space="preserve">Sales volumes 2017-2018 </t>
  </si>
  <si>
    <t>Structure of ORLEN Group sales volumes on home markets</t>
  </si>
  <si>
    <t>in retail segment (2021)</t>
  </si>
  <si>
    <t>Czech Republic and Slovakia</t>
  </si>
  <si>
    <t>Lithuania</t>
  </si>
  <si>
    <t>Fuel stations</t>
  </si>
  <si>
    <t>Number of fuel stations in ORLEN Group at the end of 2021 amounted to 2 881.</t>
  </si>
  <si>
    <t>Fuel stations in Poland</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</si>
  <si>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</si>
  <si>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</si>
  <si>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</si>
  <si>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</si>
  <si>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</si>
  <si>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</si>
  <si>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</si>
  <si>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ENERGA Group</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</si>
  <si>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</si>
  <si>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</si>
  <si>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</si>
  <si>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</si>
  <si>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</si>
  <si>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</si>
  <si>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</si>
  <si>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</si>
  <si>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</si>
  <si>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</si>
  <si>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</si>
  <si>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</si>
  <si>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</si>
  <si>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</si>
  <si>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</si>
  <si>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</si>
  <si>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</si>
  <si>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</si>
  <si>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</si>
  <si>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</si>
  <si>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</si>
  <si>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</si>
  <si>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</si>
  <si>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</si>
  <si>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</si>
  <si>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</si>
  <si>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</si>
  <si>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</si>
  <si>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downstream margin of ORLEN Group </t>
    </r>
    <r>
      <rPr>
        <b/>
        <vertAlign val="superscript"/>
        <sz val="10"/>
        <rFont val="Arial"/>
        <family val="2"/>
        <charset val="238"/>
      </rPr>
      <t>1</t>
    </r>
  </si>
  <si>
    <t>USD/bbl</t>
  </si>
  <si>
    <t>year</t>
  </si>
  <si>
    <t>Q1</t>
  </si>
  <si>
    <t>Q2</t>
  </si>
  <si>
    <t>Q3</t>
  </si>
  <si>
    <t>Q4</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</si>
  <si>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</si>
  <si>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</si>
  <si>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</si>
  <si>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</si>
  <si>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</si>
  <si>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</si>
  <si>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</si>
  <si>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HSFO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</si>
  <si>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</si>
  <si>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</si>
  <si>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</si>
  <si>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</si>
  <si>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</si>
  <si>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</si>
  <si>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</si>
  <si>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</si>
  <si>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</si>
  <si>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</si>
  <si>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</si>
  <si>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</si>
  <si>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</si>
  <si>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</si>
  <si>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</si>
  <si>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</si>
  <si>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</si>
  <si>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</si>
  <si>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</si>
  <si>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</si>
  <si>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</si>
  <si>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</si>
  <si>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</si>
  <si>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</si>
  <si>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</si>
  <si>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</si>
  <si>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</si>
  <si>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</si>
  <si>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</si>
  <si>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</si>
  <si>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</si>
  <si>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</si>
  <si>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</si>
  <si>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</si>
  <si>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</si>
  <si>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</si>
  <si>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</si>
  <si>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</si>
  <si>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</si>
  <si>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</si>
  <si>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</si>
  <si>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</si>
  <si>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Who we are (1/2)</t>
  </si>
  <si>
    <t>Who we are (2/2)</t>
  </si>
  <si>
    <t>Production volumes 2019-2021</t>
  </si>
  <si>
    <r>
      <rPr>
        <b/>
        <sz val="10"/>
        <rFont val="Arial"/>
        <family val="2"/>
        <charset val="238"/>
      </rPr>
      <t>Aromas</t>
    </r>
    <r>
      <rPr>
        <sz val="10"/>
        <rFont val="Arial"/>
        <family val="2"/>
        <charset val="238"/>
      </rPr>
      <t xml:space="preserve"> 
[benzene, toluene, paraxylene, ortoxylene]</t>
    </r>
  </si>
  <si>
    <t>Production volumes 2017-2018</t>
  </si>
  <si>
    <r>
      <t xml:space="preserve">Number of shares </t>
    </r>
    <r>
      <rPr>
        <b/>
        <vertAlign val="superscript"/>
        <sz val="9"/>
        <color indexed="9"/>
        <rFont val="Arial"/>
        <family val="2"/>
        <charset val="238"/>
      </rPr>
      <t>(1)</t>
    </r>
  </si>
  <si>
    <r>
      <t xml:space="preserve">% of issued shares </t>
    </r>
    <r>
      <rPr>
        <b/>
        <vertAlign val="superscript"/>
        <sz val="9"/>
        <color indexed="9"/>
        <rFont val="Arial"/>
        <family val="2"/>
        <charset val="238"/>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</si>
</sst>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0.00\ _z_ł_-;\-* #,##0.00\ _z_ł_-;_-* &quot;-&quot;??\ _z_ł_-;_-@_-"/>
    <numFmt numFmtId="165" formatCode="#,##0.0"/>
    <numFmt numFmtId="166" formatCode="#.00;\(#.00\)"/>
    <numFmt numFmtId="167" formatCode="0.0%"/>
    <numFmt numFmtId="168" formatCode="0.0"/>
    <numFmt numFmtId="169" formatCode="0.0000"/>
    <numFmt numFmtId="170" formatCode="#,##0.000"/>
    <numFmt numFmtId="171" formatCode="###,###,###"/>
    <numFmt numFmtId="172" formatCode="###,###,##0.0"/>
    <numFmt numFmtId="173" formatCode="###,###,##0.00"/>
    <numFmt numFmtId="174" formatCode="_-&quot;?&quot;* #,##0.00_-;\-&quot;?&quot;* #,##0.00_-;_-&quot;?&quot;* &quot;-&quot;??_-;_-@_-"/>
    <numFmt numFmtId="175" formatCode="_-&quot;?&quot;* #,##0_-;\-&quot;?&quot;* #,##0_-;_-&quot;?&quot;* &quot;-&quot;_-;_-@_-"/>
    <numFmt numFmtId="176" formatCode="00"/>
    <numFmt numFmtId="177" formatCode="#,##0.00\ &quot;Pts&quot;;[Red]\-#,##0.00\ &quot;Pts&quot;"/>
    <numFmt numFmtId="178" formatCode="_-* #,##0\ _K_č_._-;\-* #,##0\ _K_č_._-;_-* &quot;-&quot;\ _K_č_._-;_-@_-"/>
    <numFmt numFmtId="179" formatCode="#,##0&quot;zł&quot;;[Red]\-#,##0&quot;zł&quot;"/>
    <numFmt numFmtId="180" formatCode="_ * #,##0.00_ ;_ * \-#,##0.00_ ;_ * &quot;-&quot;??_ ;_ @_ "/>
    <numFmt numFmtId="181" formatCode="#,##0."/>
    <numFmt numFmtId="182" formatCode="#,##0.00&quot;zł&quot;;\-#,##0.00&quot;zł&quot;"/>
    <numFmt numFmtId="183" formatCode="_(&quot;$&quot;* #,##0.00_);_(&quot;$&quot;* \(#,##0.00\);_(&quot;$&quot;* &quot;-&quot;??_);_(@_)"/>
    <numFmt numFmtId="184" formatCode="\$#,##0\ ;\(\$#,##0\)"/>
    <numFmt numFmtId="185" formatCode="dd\ mmmyy"/>
    <numFmt numFmtId="186" formatCode="m/d/yy\ h:mm"/>
    <numFmt numFmtId="187" formatCode="_-* #,##0.00\ _D_M_-;\-* #,##0.00\ _D_M_-;_-* &quot;-&quot;??\ _D_M_-;_-@_-"/>
    <numFmt numFmtId="188" formatCode="_-* #,##0.00\ [$€-1]_-;\-* #,##0.00\ [$€-1]_-;_-* &quot;-&quot;??\ [$€-1]_-"/>
    <numFmt numFmtId="189" formatCode="#,##0.0000_);[Red]\(#,##0.0000\)"/>
    <numFmt numFmtId="190" formatCode="#,##0_);\(#,##0\)"/>
    <numFmt numFmtId="191" formatCode="#,##0.0%_);\(#,##0.0%\)"/>
    <numFmt numFmtId="192" formatCode="#,##0.0_);\(#,##0.0\)"/>
    <numFmt numFmtId="193" formatCode="0.00%;\(0.00%\)"/>
    <numFmt numFmtId="194" formatCode="_-* #,##0_z_ł_-;\-* #,##0_z_ł_-;_-* &quot;-&quot;_z_ł_-;_-@_-"/>
    <numFmt numFmtId="195" formatCode="_-* #,##0.00\ &quot;Sk&quot;_-;\-* #,##0.00\ &quot;Sk&quot;_-;_-* &quot;-&quot;??\ &quot;Sk&quot;_-;_-@_-"/>
    <numFmt numFmtId="196" formatCode="#,##0\ &quot;F&quot;;[Red]\-#,##0\ &quot;F&quot;"/>
    <numFmt numFmtId="197" formatCode="#,##0.0_)\x;\(#,##0.0\)\x"/>
    <numFmt numFmtId="198" formatCode="_-* #,##0&quot;zł&quot;_-;\-* #,##0&quot;zł&quot;_-;_-* &quot;-&quot;&quot;zł&quot;_-;_-@_-"/>
    <numFmt numFmtId="199" formatCode="General_)"/>
    <numFmt numFmtId="200" formatCode="0_)"/>
    <numFmt numFmtId="201" formatCode="0.0_)"/>
    <numFmt numFmtId="202" formatCode="0.00_)"/>
    <numFmt numFmtId="203" formatCode="0.000_)"/>
    <numFmt numFmtId="204" formatCode="0.0000_)"/>
    <numFmt numFmtId="205" formatCode="0.00000_)"/>
    <numFmt numFmtId="206" formatCode="[Blue]0%_);[Red]\(0%\)"/>
    <numFmt numFmtId="207" formatCode="mmm\ dd\,\ yyyy"/>
    <numFmt numFmtId="208" formatCode="mmm\-yyyy"/>
    <numFmt numFmtId="209" formatCode="yyyy"/>
    <numFmt numFmtId="210" formatCode="&quot;$&quot;#,##0.00_);[Red]\(&quot;$&quot;#,##0.00\)"/>
    <numFmt numFmtId="211" formatCode="\$#,##0.00_);\$\(#,##0.00\)"/>
    <numFmt numFmtId="212" formatCode="_-* #,##0\ &quot;DM&quot;_-;\-* #,##0\ &quot;DM&quot;_-;_-* &quot;-&quot;\ &quot;DM&quot;_-;_-@_-"/>
    <numFmt numFmtId="213" formatCode="_-* #,##0.00\ &quot;DM&quot;_-;\-* #,##0.00\ &quot;DM&quot;_-;_-* &quot;-&quot;??\ &quot;DM&quot;_-;_-@_-"/>
    <numFmt numFmtId="214" formatCode="\P\L\N\ #,##0.00_);\P\L\N\ \(#,##0.00\)"/>
  </numFmts>
  <fonts count="155">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b/>
      <sz val="12"/>
      <color indexed="8"/>
      <name val="Arial"/>
      <family val="2"/>
      <charset val="238"/>
    </font>
    <font>
      <sz val="9"/>
      <name val="Arial Narrow"/>
      <family val="2"/>
      <charset val="238"/>
    </font>
    <font>
      <sz val="8"/>
      <name val="Arial"/>
      <family val="2"/>
      <charset val="238"/>
    </font>
    <font>
      <b/>
      <sz val="10"/>
      <color indexed="9"/>
      <name val="Arial"/>
      <family val="2"/>
      <charset val="238"/>
    </font>
    <font>
      <sz val="20"/>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sz val="11"/>
      <color theme="1"/>
      <name val="Calibri"/>
      <family val="2"/>
      <charset val="238"/>
      <scheme val="minor"/>
    </font>
    <font>
      <sz val="8.5"/>
      <color rgb="FF666666"/>
      <name val="Verdana"/>
      <family val="2"/>
      <charset val="238"/>
    </font>
    <font>
      <sz val="10"/>
      <color rgb="FF000000"/>
      <name val="Arial"/>
      <family val="2"/>
      <charset val="238"/>
    </font>
    <font>
      <b/>
      <sz val="10"/>
      <color rgb="FF000000"/>
      <name val="Arial"/>
      <family val="2"/>
      <charset val="238"/>
    </font>
    <font>
      <b/>
      <sz val="9"/>
      <color rgb="FFFFFFFF"/>
      <name val="Arial"/>
      <family val="2"/>
      <charset val="238"/>
    </font>
    <font>
      <b/>
      <vertAlign val="superscript"/>
      <sz val="9"/>
      <color indexed="9"/>
      <name val="Arial"/>
      <family val="2"/>
      <charset val="238"/>
    </font>
    <font>
      <b/>
      <sz val="9"/>
      <name val="Arial"/>
      <family val="2"/>
      <charset val="238"/>
    </font>
    <font>
      <u/>
      <sz val="8"/>
      <name val="Arial"/>
      <family val="2"/>
      <charset val="238"/>
    </font>
    <font>
      <sz val="9"/>
      <color rgb="FF000000"/>
      <name val="Arial"/>
      <family val="2"/>
      <charset val="238"/>
    </font>
    <font>
      <sz val="3"/>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6" fillId="0" borderId="0">
      <alignment vertical="center"/>
    </xf>
    <xf numFmtId="0" fontId="26" fillId="0" borderId="0">
      <alignment vertical="center"/>
    </xf>
    <xf numFmtId="4" fontId="27" fillId="0" borderId="0" applyFont="0" applyFill="0" applyBorder="0" applyAlignment="0" applyProtection="0"/>
    <xf numFmtId="170" fontId="27" fillId="0" borderId="0" applyFont="0" applyFill="0" applyBorder="0" applyAlignment="0" applyProtection="0"/>
    <xf numFmtId="171" fontId="28"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25" fillId="0" borderId="0"/>
    <xf numFmtId="17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9"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2" fillId="0" borderId="0"/>
    <xf numFmtId="0" fontId="2"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0" fillId="0" borderId="0"/>
    <xf numFmtId="0" fontId="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6" fillId="0" borderId="0">
      <alignment vertical="center"/>
    </xf>
    <xf numFmtId="0" fontId="26" fillId="0" borderId="0">
      <alignment vertical="center"/>
    </xf>
    <xf numFmtId="0" fontId="1" fillId="0" borderId="0"/>
    <xf numFmtId="0" fontId="26" fillId="0" borderId="0">
      <alignment vertical="center"/>
    </xf>
    <xf numFmtId="0" fontId="26" fillId="0" borderId="0">
      <alignment vertical="center"/>
    </xf>
    <xf numFmtId="167" fontId="28" fillId="0" borderId="0" applyFont="0" applyFill="0" applyBorder="0" applyAlignment="0" applyProtection="0"/>
    <xf numFmtId="10" fontId="28" fillId="0" borderId="0" applyFont="0" applyFill="0" applyBorder="0" applyAlignment="0" applyProtection="0"/>
    <xf numFmtId="169" fontId="27" fillId="0" borderId="0" applyFont="0" applyFill="0" applyBorder="0" applyAlignment="0" applyProtection="0"/>
    <xf numFmtId="176" fontId="28"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7"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0" borderId="0" applyNumberFormat="0" applyBorder="0" applyAlignment="0" applyProtection="0"/>
    <xf numFmtId="0" fontId="33" fillId="10" borderId="0" applyNumberFormat="0" applyBorder="0" applyAlignment="0" applyProtection="0"/>
    <xf numFmtId="0" fontId="32" fillId="11" borderId="0" applyNumberFormat="0" applyBorder="0" applyAlignment="0" applyProtection="0"/>
    <xf numFmtId="0" fontId="33" fillId="7" borderId="0" applyNumberFormat="0" applyBorder="0" applyAlignment="0" applyProtection="0"/>
    <xf numFmtId="0" fontId="32" fillId="12" borderId="0" applyNumberFormat="0" applyBorder="0" applyAlignment="0" applyProtection="0"/>
    <xf numFmtId="0" fontId="33" fillId="6" borderId="0" applyNumberFormat="0" applyBorder="0" applyAlignment="0" applyProtection="0"/>
    <xf numFmtId="0" fontId="32" fillId="3" borderId="0" applyNumberFormat="0" applyBorder="0" applyAlignment="0" applyProtection="0"/>
    <xf numFmtId="0" fontId="33" fillId="10"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3"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4"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7"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3" borderId="0" applyNumberFormat="0" applyBorder="0" applyAlignment="0" applyProtection="0"/>
    <xf numFmtId="0" fontId="31" fillId="5"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6" borderId="0" applyNumberFormat="0" applyBorder="0" applyAlignment="0" applyProtection="0"/>
    <xf numFmtId="0" fontId="33" fillId="16" borderId="0" applyNumberFormat="0" applyBorder="0" applyAlignment="0" applyProtection="0"/>
    <xf numFmtId="0" fontId="32" fillId="15" borderId="0" applyNumberFormat="0" applyBorder="0" applyAlignment="0" applyProtection="0"/>
    <xf numFmtId="0" fontId="33" fillId="12" borderId="0" applyNumberFormat="0" applyBorder="0" applyAlignment="0" applyProtection="0"/>
    <xf numFmtId="0" fontId="32" fillId="7" borderId="0" applyNumberFormat="0" applyBorder="0" applyAlignment="0" applyProtection="0"/>
    <xf numFmtId="0" fontId="33" fillId="1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4" borderId="0" applyNumberFormat="0" applyBorder="0" applyAlignment="0" applyProtection="0"/>
    <xf numFmtId="0" fontId="35" fillId="19"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7" borderId="0" applyNumberFormat="0" applyBorder="0" applyAlignment="0" applyProtection="0"/>
    <xf numFmtId="0" fontId="37" fillId="9"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20"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21"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22" borderId="0" applyNumberFormat="0" applyBorder="0" applyAlignment="0" applyProtection="0"/>
    <xf numFmtId="0" fontId="37"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7" borderId="0" applyNumberFormat="0" applyBorder="0" applyAlignment="0" applyProtection="0"/>
    <xf numFmtId="0" fontId="37" fillId="21"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2"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37"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7" fillId="36" borderId="0" applyNumberFormat="0" applyBorder="0" applyAlignment="0" applyProtection="0"/>
    <xf numFmtId="0" fontId="37" fillId="15" borderId="0" applyNumberFormat="0" applyBorder="0" applyAlignment="0" applyProtection="0"/>
    <xf numFmtId="0" fontId="37" fillId="20" borderId="0" applyNumberFormat="0" applyBorder="0" applyAlignment="0" applyProtection="0"/>
    <xf numFmtId="0" fontId="37" fillId="38"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3" fillId="40" borderId="0" applyNumberFormat="0" applyBorder="0" applyAlignment="0" applyProtection="0"/>
    <xf numFmtId="0" fontId="33" fillId="31" borderId="0" applyNumberFormat="0" applyBorder="0" applyAlignment="0" applyProtection="0"/>
    <xf numFmtId="0" fontId="37" fillId="41"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177" fontId="1" fillId="42" borderId="1">
      <alignment horizontal="center" vertical="center"/>
    </xf>
    <xf numFmtId="177" fontId="1" fillId="42" borderId="1">
      <alignment horizontal="center" vertical="center"/>
    </xf>
    <xf numFmtId="0" fontId="38" fillId="43" borderId="0" applyNumberFormat="0" applyBorder="0" applyAlignment="0" applyProtection="0"/>
    <xf numFmtId="0" fontId="38" fillId="43" borderId="0" applyNumberFormat="0" applyBorder="0" applyAlignment="0" applyProtection="0"/>
    <xf numFmtId="0" fontId="38" fillId="2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3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3" borderId="0" applyNumberFormat="0" applyBorder="0" applyAlignment="0" applyProtection="0"/>
    <xf numFmtId="0" fontId="39" fillId="44" borderId="0"/>
    <xf numFmtId="0" fontId="40" fillId="31" borderId="0" applyNumberFormat="0" applyBorder="0" applyAlignment="0" applyProtection="0"/>
    <xf numFmtId="0" fontId="41" fillId="3" borderId="0" applyNumberFormat="0" applyBorder="0" applyAlignment="0" applyProtection="0"/>
    <xf numFmtId="0" fontId="42" fillId="45" borderId="0">
      <alignment vertical="center"/>
    </xf>
    <xf numFmtId="3" fontId="43" fillId="0" borderId="0"/>
    <xf numFmtId="0" fontId="44" fillId="46" borderId="0"/>
    <xf numFmtId="0" fontId="45" fillId="47" borderId="2"/>
    <xf numFmtId="0" fontId="44" fillId="46" borderId="0"/>
    <xf numFmtId="0" fontId="46" fillId="48" borderId="3" applyNumberFormat="0" applyAlignment="0" applyProtection="0"/>
    <xf numFmtId="0" fontId="47" fillId="11" borderId="3" applyNumberFormat="0" applyAlignment="0" applyProtection="0"/>
    <xf numFmtId="178" fontId="48" fillId="0" borderId="0" applyFont="0" applyFill="0" applyBorder="0" applyAlignment="0" applyProtection="0"/>
    <xf numFmtId="0" fontId="49" fillId="0" borderId="4" applyNumberFormat="0" applyFill="0" applyAlignment="0" applyProtection="0"/>
    <xf numFmtId="3" fontId="50" fillId="0" borderId="0" applyProtection="0"/>
    <xf numFmtId="0" fontId="51" fillId="32" borderId="5" applyNumberFormat="0" applyAlignment="0" applyProtection="0"/>
    <xf numFmtId="0" fontId="51" fillId="49" borderId="5" applyNumberFormat="0" applyAlignment="0" applyProtection="0"/>
    <xf numFmtId="0" fontId="52" fillId="3" borderId="0" applyNumberFormat="0" applyBorder="0" applyAlignment="0" applyProtection="0"/>
    <xf numFmtId="179" fontId="50" fillId="0" borderId="0">
      <protection locked="0"/>
    </xf>
    <xf numFmtId="38" fontId="53" fillId="0" borderId="0" applyFont="0" applyFill="0" applyBorder="0" applyAlignment="0" applyProtection="0"/>
    <xf numFmtId="180" fontId="1" fillId="0" borderId="0" applyFont="0" applyFill="0" applyBorder="0" applyAlignment="0" applyProtection="0"/>
    <xf numFmtId="3" fontId="54" fillId="0" borderId="0" applyFont="0" applyFill="0" applyBorder="0" applyAlignment="0" applyProtection="0"/>
    <xf numFmtId="0" fontId="55" fillId="0" borderId="0"/>
    <xf numFmtId="0" fontId="56" fillId="0" borderId="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181" fontId="58" fillId="0" borderId="0">
      <protection locked="0"/>
    </xf>
    <xf numFmtId="182" fontId="50" fillId="0" borderId="0">
      <protection locked="0"/>
    </xf>
    <xf numFmtId="6" fontId="53" fillId="0" borderId="0" applyFont="0" applyFill="0" applyBorder="0" applyAlignment="0" applyProtection="0"/>
    <xf numFmtId="183" fontId="1" fillId="0" borderId="0" applyFont="0" applyFill="0" applyBorder="0" applyAlignment="0" applyProtection="0"/>
    <xf numFmtId="184" fontId="54"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0" fontId="59" fillId="18" borderId="3" applyNumberFormat="0" applyAlignment="0" applyProtection="0"/>
    <xf numFmtId="0" fontId="59" fillId="18" borderId="3" applyNumberFormat="0" applyAlignment="0" applyProtection="0"/>
    <xf numFmtId="0" fontId="59" fillId="7" borderId="3" applyNumberFormat="0" applyAlignment="0" applyProtection="0"/>
    <xf numFmtId="0" fontId="60" fillId="11" borderId="6" applyNumberFormat="0" applyAlignment="0" applyProtection="0"/>
    <xf numFmtId="0" fontId="60" fillId="11" borderId="6" applyNumberFormat="0" applyAlignment="0" applyProtection="0"/>
    <xf numFmtId="0" fontId="60" fillId="16" borderId="6" applyNumberFormat="0" applyAlignment="0" applyProtection="0"/>
    <xf numFmtId="49" fontId="61" fillId="0" borderId="7">
      <alignment horizontal="right" wrapText="1"/>
    </xf>
    <xf numFmtId="0" fontId="54"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5" fontId="39" fillId="0" borderId="0" applyFont="0" applyFill="0" applyBorder="0" applyAlignment="0" applyProtection="0"/>
    <xf numFmtId="186" fontId="1" fillId="0" borderId="0" applyFont="0" applyFill="0" applyBorder="0" applyAlignment="0" applyProtection="0">
      <alignment wrapText="1"/>
    </xf>
    <xf numFmtId="186" fontId="1" fillId="0" borderId="0" applyFont="0" applyFill="0" applyBorder="0" applyAlignment="0" applyProtection="0">
      <alignment wrapText="1"/>
    </xf>
    <xf numFmtId="187" fontId="1" fillId="0" borderId="0" applyFont="0" applyFill="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188" fontId="2" fillId="0" borderId="0" applyFon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2" fontId="54"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0" fontId="66" fillId="0" borderId="0"/>
    <xf numFmtId="189" fontId="67" fillId="53" borderId="0" applyFont="0" applyFill="0" applyBorder="0" applyAlignment="0" applyProtection="0">
      <protection locked="0"/>
    </xf>
    <xf numFmtId="0" fontId="68" fillId="54" borderId="0" applyNumberFormat="0" applyBorder="0" applyAlignment="0" applyProtection="0"/>
    <xf numFmtId="0" fontId="68" fillId="4" borderId="0" applyNumberFormat="0" applyBorder="0" applyAlignment="0" applyProtection="0"/>
    <xf numFmtId="38" fontId="69" fillId="44" borderId="0" applyNumberFormat="0" applyBorder="0" applyAlignment="0" applyProtection="0"/>
    <xf numFmtId="190" fontId="70" fillId="0" borderId="0" applyFill="0" applyBorder="0" applyProtection="0">
      <alignment horizontal="right"/>
    </xf>
    <xf numFmtId="37" fontId="70" fillId="0" borderId="0" applyFill="0" applyBorder="0" applyProtection="0">
      <alignment horizontal="right"/>
    </xf>
    <xf numFmtId="191" fontId="70" fillId="0" borderId="0" applyFill="0" applyBorder="0" applyAlignment="0" applyProtection="0"/>
    <xf numFmtId="37" fontId="71" fillId="0" borderId="0" applyFill="0" applyBorder="0" applyProtection="0">
      <alignment horizontal="right"/>
    </xf>
    <xf numFmtId="192" fontId="72" fillId="0" borderId="0"/>
    <xf numFmtId="193" fontId="73" fillId="55" borderId="2" applyNumberFormat="0" applyFont="0" applyAlignment="0"/>
    <xf numFmtId="192" fontId="74" fillId="0" borderId="0"/>
    <xf numFmtId="0" fontId="75" fillId="0" borderId="0" applyNumberFormat="0" applyFill="0" applyBorder="0" applyAlignment="0" applyProtection="0"/>
    <xf numFmtId="0" fontId="76" fillId="44" borderId="8" applyFont="0" applyBorder="0" applyAlignment="0">
      <alignment horizontal="centerContinuous"/>
    </xf>
    <xf numFmtId="0" fontId="77" fillId="0" borderId="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10"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11" applyNumberFormat="0" applyFill="0" applyAlignment="0" applyProtection="0"/>
    <xf numFmtId="0" fontId="81" fillId="0" borderId="12" applyNumberFormat="0" applyFill="0" applyAlignment="0" applyProtection="0"/>
    <xf numFmtId="0" fontId="81" fillId="0" borderId="0" applyNumberFormat="0" applyFill="0" applyBorder="0" applyAlignment="0" applyProtection="0"/>
    <xf numFmtId="0" fontId="82" fillId="0" borderId="0">
      <protection locked="0"/>
    </xf>
    <xf numFmtId="194" fontId="50" fillId="0" borderId="0">
      <protection locked="0"/>
    </xf>
    <xf numFmtId="0" fontId="82" fillId="0" borderId="0">
      <protection locked="0"/>
    </xf>
    <xf numFmtId="194" fontId="50" fillId="0" borderId="0">
      <protection locked="0"/>
    </xf>
    <xf numFmtId="0" fontId="70"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3" fillId="41" borderId="3" applyNumberFormat="0" applyAlignment="0" applyProtection="0"/>
    <xf numFmtId="10" fontId="69" fillId="55" borderId="2" applyNumberFormat="0" applyBorder="0" applyAlignment="0" applyProtection="0"/>
    <xf numFmtId="0" fontId="84" fillId="18" borderId="3" applyNumberFormat="0" applyAlignment="0" applyProtection="0"/>
    <xf numFmtId="0" fontId="84" fillId="7" borderId="3" applyNumberFormat="0" applyAlignment="0" applyProtection="0"/>
    <xf numFmtId="0" fontId="45" fillId="56" borderId="2"/>
    <xf numFmtId="0" fontId="85" fillId="0" borderId="15" applyNumberFormat="0" applyFill="0" applyAlignment="0" applyProtection="0"/>
    <xf numFmtId="0" fontId="85" fillId="0" borderId="15" applyNumberFormat="0" applyFill="0" applyAlignment="0" applyProtection="0"/>
    <xf numFmtId="0" fontId="86" fillId="0" borderId="14" applyNumberFormat="0" applyFill="0" applyAlignment="0" applyProtection="0"/>
    <xf numFmtId="0" fontId="87" fillId="49" borderId="5" applyNumberFormat="0" applyAlignment="0" applyProtection="0"/>
    <xf numFmtId="0" fontId="87" fillId="49" borderId="5" applyNumberFormat="0" applyAlignment="0" applyProtection="0"/>
    <xf numFmtId="0" fontId="88" fillId="49" borderId="5" applyNumberFormat="0" applyAlignment="0" applyProtection="0"/>
    <xf numFmtId="0" fontId="89" fillId="44" borderId="0"/>
    <xf numFmtId="0" fontId="90" fillId="0" borderId="16" applyNumberFormat="0" applyFill="0" applyAlignment="0" applyProtection="0"/>
    <xf numFmtId="0" fontId="91" fillId="0" borderId="14" applyNumberFormat="0" applyFill="0" applyAlignment="0" applyProtection="0"/>
    <xf numFmtId="0" fontId="92" fillId="57" borderId="17">
      <protection locked="0"/>
    </xf>
    <xf numFmtId="0" fontId="1" fillId="0" borderId="0"/>
    <xf numFmtId="0" fontId="93" fillId="0" borderId="0"/>
    <xf numFmtId="0" fontId="93" fillId="0" borderId="0"/>
    <xf numFmtId="0" fontId="93" fillId="0" borderId="0"/>
    <xf numFmtId="0" fontId="93" fillId="0" borderId="0"/>
    <xf numFmtId="195" fontId="2" fillId="0" borderId="0" applyFont="0" applyFill="0" applyBorder="0" applyAlignment="0" applyProtection="0"/>
    <xf numFmtId="38" fontId="53" fillId="0" borderId="0" applyFont="0" applyFill="0" applyBorder="0" applyAlignment="0" applyProtection="0"/>
    <xf numFmtId="38"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7" fontId="93" fillId="0" borderId="0" applyFont="0" applyFill="0" applyBorder="0" applyAlignment="0" applyProtection="0"/>
    <xf numFmtId="0" fontId="94" fillId="0" borderId="18" applyNumberFormat="0" applyFill="0" applyAlignment="0" applyProtection="0"/>
    <xf numFmtId="0" fontId="95" fillId="0" borderId="10" applyNumberFormat="0" applyFill="0" applyAlignment="0" applyProtection="0"/>
    <xf numFmtId="0" fontId="96" fillId="0" borderId="19" applyNumberFormat="0" applyFill="0" applyAlignment="0" applyProtection="0"/>
    <xf numFmtId="0" fontId="96" fillId="0" borderId="0" applyNumberFormat="0" applyFill="0" applyBorder="0" applyAlignment="0" applyProtection="0"/>
    <xf numFmtId="0" fontId="97" fillId="42" borderId="2" applyNumberFormat="0">
      <alignment horizontal="left" vertical="center" wrapText="1"/>
      <protection locked="0"/>
    </xf>
    <xf numFmtId="0" fontId="98" fillId="0" borderId="20" applyNumberFormat="0" applyFill="0" applyAlignment="0" applyProtection="0"/>
    <xf numFmtId="0" fontId="98" fillId="0" borderId="20" applyNumberFormat="0" applyFill="0" applyAlignment="0" applyProtection="0"/>
    <xf numFmtId="0" fontId="99" fillId="0" borderId="18" applyNumberFormat="0" applyFill="0" applyAlignment="0" applyProtection="0"/>
    <xf numFmtId="0" fontId="100" fillId="0" borderId="21" applyNumberFormat="0" applyFill="0" applyAlignment="0" applyProtection="0"/>
    <xf numFmtId="0" fontId="100" fillId="0" borderId="21" applyNumberFormat="0" applyFill="0" applyAlignment="0" applyProtection="0"/>
    <xf numFmtId="0" fontId="101" fillId="0" borderId="10" applyNumberFormat="0" applyFill="0" applyAlignment="0" applyProtection="0"/>
    <xf numFmtId="0" fontId="102" fillId="0" borderId="22" applyNumberFormat="0" applyFill="0" applyAlignment="0" applyProtection="0"/>
    <xf numFmtId="0" fontId="102" fillId="0" borderId="22" applyNumberFormat="0" applyFill="0" applyAlignment="0" applyProtection="0"/>
    <xf numFmtId="0" fontId="103" fillId="0" borderId="19"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58" borderId="0" applyNumberFormat="0"/>
    <xf numFmtId="0" fontId="105" fillId="0" borderId="0" applyNumberFormat="0" applyFill="0" applyBorder="0" applyAlignment="0" applyProtection="0"/>
    <xf numFmtId="0" fontId="106" fillId="41" borderId="0" applyNumberFormat="0" applyBorder="0" applyAlignment="0" applyProtection="0"/>
    <xf numFmtId="0" fontId="106"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18" borderId="0" applyNumberFormat="0" applyBorder="0" applyAlignment="0" applyProtection="0"/>
    <xf numFmtId="0" fontId="109" fillId="18" borderId="0" applyNumberFormat="0" applyBorder="0" applyAlignment="0" applyProtection="0"/>
    <xf numFmtId="0" fontId="89" fillId="44" borderId="0"/>
    <xf numFmtId="37" fontId="110" fillId="0" borderId="0"/>
    <xf numFmtId="37" fontId="111"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 fillId="0" borderId="0"/>
    <xf numFmtId="0" fontId="1" fillId="0" borderId="0"/>
    <xf numFmtId="0" fontId="145" fillId="0" borderId="0"/>
    <xf numFmtId="0" fontId="1" fillId="0" borderId="0"/>
    <xf numFmtId="0" fontId="1" fillId="0" borderId="0"/>
    <xf numFmtId="0" fontId="1" fillId="0" borderId="0"/>
    <xf numFmtId="0" fontId="145" fillId="0" borderId="0"/>
    <xf numFmtId="0" fontId="145" fillId="0" borderId="0"/>
    <xf numFmtId="0" fontId="31" fillId="0" borderId="0"/>
    <xf numFmtId="0" fontId="1" fillId="0" borderId="0"/>
    <xf numFmtId="0" fontId="1" fillId="0" borderId="0"/>
    <xf numFmtId="0" fontId="1" fillId="0" borderId="0"/>
    <xf numFmtId="0" fontId="1" fillId="0" borderId="0"/>
    <xf numFmtId="0" fontId="2" fillId="0" borderId="0"/>
    <xf numFmtId="0" fontId="1" fillId="0" borderId="0"/>
    <xf numFmtId="0" fontId="14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3"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1" fillId="0" borderId="0"/>
    <xf numFmtId="3" fontId="11" fillId="0" borderId="0"/>
    <xf numFmtId="0" fontId="112" fillId="11" borderId="3" applyNumberFormat="0" applyAlignment="0" applyProtection="0"/>
    <xf numFmtId="0" fontId="112" fillId="11" borderId="3" applyNumberFormat="0" applyAlignment="0" applyProtection="0"/>
    <xf numFmtId="0" fontId="113" fillId="16" borderId="3" applyNumberFormat="0" applyAlignment="0" applyProtection="0"/>
    <xf numFmtId="0" fontId="114" fillId="48" borderId="6" applyNumberFormat="0" applyAlignment="0" applyProtection="0"/>
    <xf numFmtId="0" fontId="114" fillId="11" borderId="6" applyNumberFormat="0" applyAlignment="0" applyProtection="0"/>
    <xf numFmtId="198" fontId="50" fillId="0" borderId="0">
      <protection locked="0"/>
    </xf>
    <xf numFmtId="10" fontId="1" fillId="0" borderId="0" applyFont="0" applyFill="0" applyBorder="0" applyAlignment="0" applyProtection="0"/>
    <xf numFmtId="10" fontId="1" fillId="0" borderId="0" applyFont="0" applyFill="0" applyBorder="0" applyAlignment="0" applyProtection="0"/>
    <xf numFmtId="198" fontId="50" fillId="0" borderId="0">
      <protection locked="0"/>
    </xf>
    <xf numFmtId="199" fontId="115" fillId="0" borderId="0" applyFill="0" applyBorder="0" applyProtection="0"/>
    <xf numFmtId="199" fontId="116" fillId="0" borderId="0" applyFill="0" applyBorder="0" applyProtection="0"/>
    <xf numFmtId="199" fontId="115" fillId="0" borderId="0" applyBorder="0" applyProtection="0"/>
    <xf numFmtId="200" fontId="115" fillId="0" borderId="0" applyFill="0" applyBorder="0" applyProtection="0"/>
    <xf numFmtId="201" fontId="115" fillId="0" borderId="0" applyBorder="0" applyProtection="0"/>
    <xf numFmtId="202" fontId="115" fillId="0" borderId="0" applyFill="0" applyBorder="0" applyProtection="0"/>
    <xf numFmtId="203" fontId="115" fillId="0" borderId="0"/>
    <xf numFmtId="204" fontId="115" fillId="0" borderId="0" applyFill="0" applyBorder="0" applyProtection="0"/>
    <xf numFmtId="205" fontId="115" fillId="0" borderId="0" applyFill="0"/>
    <xf numFmtId="0" fontId="117" fillId="10" borderId="23" applyNumberFormat="0" applyFont="0" applyAlignment="0" applyProtection="0"/>
    <xf numFmtId="206" fontId="9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18" fillId="0" borderId="14" applyNumberFormat="0" applyFill="0" applyAlignment="0" applyProtection="0"/>
    <xf numFmtId="0" fontId="67" fillId="0" borderId="0" applyAlignment="0">
      <alignment horizontal="right"/>
    </xf>
    <xf numFmtId="0" fontId="119" fillId="44" borderId="0"/>
    <xf numFmtId="0" fontId="119" fillId="46" borderId="0"/>
    <xf numFmtId="0" fontId="44" fillId="59" borderId="0"/>
    <xf numFmtId="0" fontId="119" fillId="46" borderId="0"/>
    <xf numFmtId="4" fontId="120" fillId="18" borderId="24" applyNumberFormat="0" applyProtection="0">
      <alignment vertical="center"/>
    </xf>
    <xf numFmtId="4" fontId="121" fillId="18" borderId="24" applyNumberFormat="0" applyProtection="0">
      <alignment vertical="center"/>
    </xf>
    <xf numFmtId="4" fontId="121" fillId="60" borderId="24" applyNumberFormat="0" applyProtection="0">
      <alignment vertical="center"/>
    </xf>
    <xf numFmtId="4" fontId="120" fillId="18" borderId="24" applyNumberFormat="0" applyProtection="0">
      <alignment horizontal="left" vertical="center" indent="1"/>
    </xf>
    <xf numFmtId="4" fontId="120" fillId="60" borderId="24" applyNumberFormat="0" applyProtection="0">
      <alignment horizontal="left" vertical="center" indent="1"/>
    </xf>
    <xf numFmtId="0" fontId="120" fillId="18" borderId="24" applyNumberFormat="0" applyProtection="0">
      <alignment horizontal="left" vertical="top" indent="1"/>
    </xf>
    <xf numFmtId="0" fontId="120" fillId="60" borderId="24" applyNumberFormat="0" applyProtection="0">
      <alignment horizontal="left" vertical="top" indent="1"/>
    </xf>
    <xf numFmtId="4" fontId="120" fillId="8" borderId="0" applyNumberFormat="0" applyProtection="0">
      <alignment horizontal="left" vertical="center" indent="1"/>
    </xf>
    <xf numFmtId="4" fontId="120"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0" fillId="8" borderId="0" applyNumberFormat="0" applyProtection="0">
      <alignment horizontal="left" vertical="center" indent="1"/>
    </xf>
    <xf numFmtId="4" fontId="32" fillId="3" borderId="24" applyNumberFormat="0" applyProtection="0">
      <alignment horizontal="right" vertical="center"/>
    </xf>
    <xf numFmtId="4" fontId="32" fillId="9" borderId="24" applyNumberFormat="0" applyProtection="0">
      <alignment horizontal="right" vertical="center"/>
    </xf>
    <xf numFmtId="4" fontId="32" fillId="33" borderId="24" applyNumberFormat="0" applyProtection="0">
      <alignment horizontal="right" vertical="center"/>
    </xf>
    <xf numFmtId="4" fontId="32" fillId="14" borderId="24" applyNumberFormat="0" applyProtection="0">
      <alignment horizontal="right" vertical="center"/>
    </xf>
    <xf numFmtId="4" fontId="32" fillId="22" borderId="24" applyNumberFormat="0" applyProtection="0">
      <alignment horizontal="right" vertical="center"/>
    </xf>
    <xf numFmtId="4" fontId="32" fillId="23" borderId="24" applyNumberFormat="0" applyProtection="0">
      <alignment horizontal="right" vertical="center"/>
    </xf>
    <xf numFmtId="4" fontId="32" fillId="17" borderId="24" applyNumberFormat="0" applyProtection="0">
      <alignment horizontal="right" vertical="center"/>
    </xf>
    <xf numFmtId="4" fontId="32" fillId="63" borderId="24" applyNumberFormat="0" applyProtection="0">
      <alignment horizontal="right" vertical="center"/>
    </xf>
    <xf numFmtId="4" fontId="32" fillId="13" borderId="24" applyNumberFormat="0" applyProtection="0">
      <alignment horizontal="right" vertical="center"/>
    </xf>
    <xf numFmtId="4" fontId="120" fillId="64" borderId="25" applyNumberFormat="0" applyProtection="0">
      <alignment horizontal="left" vertical="center" indent="1"/>
    </xf>
    <xf numFmtId="4" fontId="120" fillId="65" borderId="6" applyNumberFormat="0" applyProtection="0">
      <alignment horizontal="left" vertical="center" indent="1"/>
    </xf>
    <xf numFmtId="4" fontId="120" fillId="64" borderId="25" applyNumberFormat="0" applyProtection="0">
      <alignment horizontal="left" vertical="center" indent="1"/>
    </xf>
    <xf numFmtId="4" fontId="32" fillId="66" borderId="0" applyNumberFormat="0" applyProtection="0">
      <alignment horizontal="left" vertical="center" indent="1"/>
    </xf>
    <xf numFmtId="4" fontId="32" fillId="67" borderId="26" applyNumberFormat="0" applyProtection="0">
      <alignment horizontal="left" vertical="center" indent="1"/>
    </xf>
    <xf numFmtId="4" fontId="32" fillId="66" borderId="0" applyNumberFormat="0" applyProtection="0">
      <alignment horizontal="left" vertical="center" indent="1"/>
    </xf>
    <xf numFmtId="4" fontId="9" fillId="15"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32" fillId="8" borderId="24" applyNumberFormat="0" applyProtection="0">
      <alignment horizontal="right" vertical="center"/>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2" fillId="66" borderId="0" applyNumberFormat="0" applyProtection="0">
      <alignment horizontal="left" vertical="center" indent="1"/>
    </xf>
    <xf numFmtId="4" fontId="32" fillId="66" borderId="0" applyNumberFormat="0" applyProtection="0">
      <alignment horizontal="left" vertical="center" indent="1"/>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2" fillId="61" borderId="0" applyNumberFormat="0" applyProtection="0">
      <alignment horizontal="left" vertical="center" indent="1"/>
    </xf>
    <xf numFmtId="4" fontId="32" fillId="61"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3" fillId="15" borderId="27" applyBorder="0"/>
    <xf numFmtId="4" fontId="32" fillId="10" borderId="24" applyNumberFormat="0" applyProtection="0">
      <alignment vertical="center"/>
    </xf>
    <xf numFmtId="4" fontId="32" fillId="55" borderId="24" applyNumberFormat="0" applyProtection="0">
      <alignment vertical="center"/>
    </xf>
    <xf numFmtId="4" fontId="123" fillId="10" borderId="24" applyNumberFormat="0" applyProtection="0">
      <alignment vertical="center"/>
    </xf>
    <xf numFmtId="4" fontId="123" fillId="55" borderId="24" applyNumberFormat="0" applyProtection="0">
      <alignment vertical="center"/>
    </xf>
    <xf numFmtId="4" fontId="32" fillId="10" borderId="24" applyNumberFormat="0" applyProtection="0">
      <alignment horizontal="left" vertical="center" indent="1"/>
    </xf>
    <xf numFmtId="4" fontId="32" fillId="55" borderId="24" applyNumberFormat="0" applyProtection="0">
      <alignment horizontal="left" vertical="center" indent="1"/>
    </xf>
    <xf numFmtId="0" fontId="32" fillId="10" borderId="24" applyNumberFormat="0" applyProtection="0">
      <alignment horizontal="left" vertical="top" indent="1"/>
    </xf>
    <xf numFmtId="0" fontId="32" fillId="55" borderId="24" applyNumberFormat="0" applyProtection="0">
      <alignment horizontal="left" vertical="top" indent="1"/>
    </xf>
    <xf numFmtId="4" fontId="32" fillId="66" borderId="24" applyNumberFormat="0" applyProtection="0">
      <alignment horizontal="right" vertical="center"/>
    </xf>
    <xf numFmtId="4" fontId="32" fillId="67" borderId="6" applyNumberFormat="0" applyProtection="0">
      <alignment horizontal="right" vertical="center"/>
    </xf>
    <xf numFmtId="4" fontId="32" fillId="66" borderId="24" applyNumberFormat="0" applyProtection="0">
      <alignment horizontal="right" vertical="center"/>
    </xf>
    <xf numFmtId="4" fontId="123" fillId="66" borderId="24" applyNumberFormat="0" applyProtection="0">
      <alignment horizontal="right" vertical="center"/>
    </xf>
    <xf numFmtId="4" fontId="32"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2" fillId="8" borderId="24" applyNumberFormat="0" applyProtection="0">
      <alignment horizontal="left" vertical="center" indent="1"/>
    </xf>
    <xf numFmtId="0" fontId="32" fillId="8" borderId="24" applyNumberFormat="0" applyProtection="0">
      <alignment horizontal="left" vertical="top" indent="1"/>
    </xf>
    <xf numFmtId="0" fontId="32"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2" fillId="8" borderId="24" applyNumberFormat="0" applyProtection="0">
      <alignment horizontal="left" vertical="top" indent="1"/>
    </xf>
    <xf numFmtId="4" fontId="124" fillId="71" borderId="0" applyNumberFormat="0" applyProtection="0">
      <alignment horizontal="left" vertical="center" indent="1"/>
    </xf>
    <xf numFmtId="4" fontId="125" fillId="71" borderId="0" applyNumberFormat="0" applyProtection="0">
      <alignment horizontal="left" vertical="center" indent="1"/>
    </xf>
    <xf numFmtId="0" fontId="126" fillId="0" borderId="0"/>
    <xf numFmtId="4" fontId="125" fillId="71" borderId="0" applyNumberFormat="0" applyProtection="0">
      <alignment horizontal="left" vertical="center" indent="1"/>
    </xf>
    <xf numFmtId="4" fontId="125" fillId="71" borderId="0" applyNumberFormat="0" applyProtection="0">
      <alignment horizontal="left" vertical="center" indent="1"/>
    </xf>
    <xf numFmtId="4" fontId="125" fillId="71" borderId="0" applyNumberFormat="0" applyProtection="0">
      <alignment horizontal="left" vertical="center" indent="1"/>
    </xf>
    <xf numFmtId="0" fontId="69" fillId="72" borderId="2"/>
    <xf numFmtId="4" fontId="127" fillId="66" borderId="24" applyNumberFormat="0" applyProtection="0">
      <alignment horizontal="right" vertical="center"/>
    </xf>
    <xf numFmtId="0" fontId="128" fillId="0" borderId="0" applyNumberFormat="0" applyFill="0" applyBorder="0" applyAlignment="0" applyProtection="0"/>
    <xf numFmtId="0" fontId="129" fillId="4" borderId="0" applyNumberFormat="0" applyBorder="0" applyAlignment="0" applyProtection="0"/>
    <xf numFmtId="0" fontId="66" fillId="0" borderId="0"/>
    <xf numFmtId="0" fontId="39" fillId="46" borderId="0"/>
    <xf numFmtId="0" fontId="45" fillId="44" borderId="2"/>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7" fontId="1" fillId="0" borderId="0" applyFill="0" applyBorder="0" applyAlignment="0" applyProtection="0">
      <alignment wrapText="1"/>
    </xf>
    <xf numFmtId="207" fontId="1" fillId="0" borderId="0" applyFill="0" applyBorder="0" applyAlignment="0" applyProtection="0">
      <alignmen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0" fontId="1" fillId="0" borderId="0" applyFill="0" applyBorder="0" applyAlignment="0" applyProtection="0">
      <alignment wrapText="1"/>
    </xf>
    <xf numFmtId="210" fontId="1" fillId="0" borderId="0" applyFill="0" applyBorder="0" applyAlignment="0" applyProtection="0">
      <alignment wrapText="1"/>
    </xf>
    <xf numFmtId="0" fontId="130"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1" fillId="0" borderId="30" applyNumberFormat="0" applyFill="0" applyAlignment="0" applyProtection="0"/>
    <xf numFmtId="0" fontId="131" fillId="0" borderId="30" applyNumberFormat="0" applyFill="0" applyAlignment="0" applyProtection="0"/>
    <xf numFmtId="0" fontId="131" fillId="0" borderId="4" applyNumberFormat="0" applyFill="0" applyAlignment="0" applyProtection="0"/>
    <xf numFmtId="3" fontId="132" fillId="55" borderId="2" applyNumberFormat="0">
      <alignment horizontal="left"/>
    </xf>
    <xf numFmtId="0" fontId="133" fillId="0" borderId="0" applyNumberFormat="0" applyFill="0" applyBorder="0" applyAlignment="0" applyProtection="0"/>
    <xf numFmtId="0" fontId="13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9" fillId="46" borderId="0"/>
    <xf numFmtId="0" fontId="134" fillId="0" borderId="0" applyNumberFormat="0" applyFill="0" applyBorder="0" applyAlignment="0" applyProtection="0"/>
    <xf numFmtId="0" fontId="128" fillId="0" borderId="0" applyNumberFormat="0" applyFill="0" applyBorder="0" applyAlignment="0" applyProtection="0"/>
    <xf numFmtId="0" fontId="135" fillId="69" borderId="0" applyBorder="0"/>
    <xf numFmtId="0" fontId="63" fillId="0" borderId="31" applyNumberForma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63" fillId="0" borderId="31"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05" fillId="0" borderId="0" applyNumberFormat="0" applyFill="0" applyBorder="0" applyAlignment="0" applyProtection="0"/>
    <xf numFmtId="211" fontId="93" fillId="0" borderId="0" applyFont="0" applyFill="0" applyBorder="0" applyAlignment="0" applyProtection="0"/>
    <xf numFmtId="37" fontId="69" fillId="60" borderId="0" applyNumberFormat="0" applyBorder="0" applyAlignment="0" applyProtection="0"/>
    <xf numFmtId="37" fontId="11" fillId="0" borderId="0"/>
    <xf numFmtId="37" fontId="11" fillId="0" borderId="0"/>
    <xf numFmtId="37" fontId="11" fillId="60" borderId="0" applyNumberFormat="0" applyBorder="0" applyAlignment="0" applyProtection="0"/>
    <xf numFmtId="3" fontId="137"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38" fillId="7" borderId="3" applyNumberFormat="0" applyAlignment="0" applyProtection="0"/>
    <xf numFmtId="0" fontId="139" fillId="16" borderId="3" applyNumberFormat="0" applyAlignment="0" applyProtection="0"/>
    <xf numFmtId="0" fontId="140" fillId="16" borderId="6" applyNumberFormat="0" applyAlignment="0" applyProtection="0"/>
    <xf numFmtId="0" fontId="141" fillId="0" borderId="0" applyNumberForma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44" fontId="1" fillId="0" borderId="0" applyFont="0" applyFill="0" applyBorder="0" applyAlignment="0" applyProtection="0"/>
    <xf numFmtId="213" fontId="1" fillId="0" borderId="0" applyFont="0" applyFill="0" applyBorder="0" applyAlignment="0" applyProtection="0"/>
    <xf numFmtId="0" fontId="142" fillId="0" borderId="0" applyNumberFormat="0" applyFill="0" applyBorder="0" applyAlignment="0" applyProtection="0"/>
    <xf numFmtId="209" fontId="143" fillId="0" borderId="0">
      <alignment horizontal="right" vertical="center"/>
      <protection locked="0"/>
    </xf>
    <xf numFmtId="214" fontId="93" fillId="0" borderId="0" applyFont="0" applyFill="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3"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93" fillId="0" borderId="0"/>
  </cellStyleXfs>
  <cellXfs count="173">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9"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5" borderId="45" xfId="0" applyFont="1" applyFill="1" applyBorder="1" applyAlignment="1">
      <alignment vertical="center" wrapText="1"/>
    </xf>
    <xf numFmtId="0" fontId="5" fillId="79" borderId="46" xfId="1835" applyFont="1" applyFill="1" applyBorder="1" applyAlignment="1">
      <alignment horizontal="lef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5"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1" fillId="75" borderId="0" xfId="1835" applyFont="1" applyFill="1" applyBorder="1"/>
    <xf numFmtId="0" fontId="0" fillId="80" borderId="0" xfId="0" applyFill="1"/>
    <xf numFmtId="0" fontId="13"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4" fillId="75" borderId="0" xfId="0" applyFont="1" applyFill="1"/>
    <xf numFmtId="0" fontId="1" fillId="75" borderId="0" xfId="0" applyFont="1" applyFill="1" applyBorder="1"/>
    <xf numFmtId="0" fontId="13"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8" fontId="2" fillId="75" borderId="0" xfId="1836" applyNumberFormat="1" applyFill="1" applyBorder="1" applyAlignment="1">
      <alignment horizontal="center"/>
    </xf>
    <xf numFmtId="0" fontId="15"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8" fontId="1" fillId="75" borderId="35" xfId="0" applyNumberFormat="1" applyFont="1" applyFill="1" applyBorder="1" applyAlignment="1">
      <alignment horizontal="right" indent="1"/>
    </xf>
    <xf numFmtId="168" fontId="1" fillId="75" borderId="36" xfId="0" applyNumberFormat="1" applyFont="1" applyFill="1" applyBorder="1" applyAlignment="1">
      <alignment horizontal="right" indent="1"/>
    </xf>
    <xf numFmtId="168"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8" fontId="1" fillId="44" borderId="2" xfId="0" applyNumberFormat="1" applyFont="1" applyFill="1" applyBorder="1" applyAlignment="1">
      <alignment horizontal="right" indent="1"/>
    </xf>
    <xf numFmtId="168" fontId="1" fillId="44" borderId="34" xfId="0" applyNumberFormat="1" applyFont="1" applyFill="1" applyBorder="1" applyAlignment="1">
      <alignment horizontal="right" indent="1"/>
    </xf>
    <xf numFmtId="168" fontId="1" fillId="44" borderId="38" xfId="0" applyNumberFormat="1" applyFont="1" applyFill="1" applyBorder="1" applyAlignment="1">
      <alignment horizontal="right" indent="1"/>
    </xf>
    <xf numFmtId="0" fontId="12" fillId="76" borderId="39" xfId="0" applyFont="1" applyFill="1" applyBorder="1" applyAlignment="1">
      <alignment horizontal="left" indent="1"/>
    </xf>
    <xf numFmtId="168" fontId="5" fillId="75" borderId="40" xfId="1837" applyNumberFormat="1" applyFont="1" applyFill="1" applyBorder="1" applyAlignment="1">
      <alignment horizontal="right" indent="1"/>
    </xf>
    <xf numFmtId="168" fontId="5" fillId="75" borderId="41" xfId="1837" applyNumberFormat="1" applyFont="1" applyFill="1" applyBorder="1" applyAlignment="1">
      <alignment horizontal="right" indent="1"/>
    </xf>
    <xf numFmtId="168" fontId="5" fillId="75" borderId="42" xfId="1837" applyNumberFormat="1" applyFont="1" applyFill="1" applyBorder="1" applyAlignment="1">
      <alignment horizontal="right" indent="1"/>
    </xf>
    <xf numFmtId="0" fontId="11" fillId="75" borderId="0" xfId="0" applyFont="1" applyFill="1" applyAlignment="1">
      <alignment horizontal="left"/>
    </xf>
    <xf numFmtId="0" fontId="16" fillId="75" borderId="0" xfId="0" applyFont="1" applyFill="1" applyAlignment="1">
      <alignment horizontal="left"/>
    </xf>
    <xf numFmtId="0" fontId="16"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69" fontId="1" fillId="75" borderId="0" xfId="0" applyNumberFormat="1" applyFont="1" applyFill="1" applyBorder="1"/>
    <xf numFmtId="168" fontId="1" fillId="75" borderId="0" xfId="0" applyNumberFormat="1" applyFont="1" applyFill="1" applyBorder="1"/>
    <xf numFmtId="0" fontId="20" fillId="0" borderId="0" xfId="0" applyFont="1"/>
    <xf numFmtId="0" fontId="5" fillId="75" borderId="0" xfId="1835" applyFont="1" applyFill="1" applyBorder="1" applyAlignment="1">
      <alignment horizontal="left" vertical="top" wrapText="1"/>
    </xf>
    <xf numFmtId="0" fontId="21" fillId="79" borderId="0" xfId="1751" applyFont="1" applyFill="1" applyAlignment="1" applyProtection="1"/>
    <xf numFmtId="0" fontId="1" fillId="75" borderId="0" xfId="1835" applyFont="1" applyFill="1" applyBorder="1" applyAlignment="1">
      <alignment horizontal="left" vertical="top"/>
    </xf>
    <xf numFmtId="0" fontId="22" fillId="78" borderId="33" xfId="0" applyFont="1" applyFill="1" applyBorder="1" applyAlignment="1" applyProtection="1">
      <alignment horizontal="left" vertical="center" wrapText="1"/>
      <protection locked="0"/>
    </xf>
    <xf numFmtId="0" fontId="22" fillId="82" borderId="33" xfId="0" applyNumberFormat="1" applyFont="1" applyFill="1" applyBorder="1" applyAlignment="1" applyProtection="1">
      <alignment horizontal="right" vertical="center" wrapText="1"/>
      <protection locked="0"/>
    </xf>
    <xf numFmtId="0" fontId="23" fillId="75" borderId="0" xfId="0" applyFont="1" applyFill="1" applyBorder="1" applyAlignment="1" applyProtection="1">
      <alignment horizontal="left" vertical="center" wrapText="1"/>
      <protection locked="0"/>
    </xf>
    <xf numFmtId="0" fontId="146" fillId="79" borderId="0" xfId="0" applyFont="1" applyFill="1" applyAlignment="1">
      <alignment vertical="center"/>
    </xf>
    <xf numFmtId="0" fontId="0" fillId="83" borderId="0" xfId="0" applyFill="1"/>
    <xf numFmtId="0" fontId="146" fillId="83" borderId="0" xfId="0" applyFont="1" applyFill="1" applyAlignment="1">
      <alignment vertical="center"/>
    </xf>
    <xf numFmtId="0" fontId="10" fillId="79" borderId="0" xfId="0" applyFont="1" applyFill="1" applyBorder="1" applyAlignment="1">
      <alignment horizontal="justify" vertical="center"/>
    </xf>
    <xf numFmtId="0" fontId="0" fillId="0" borderId="0" xfId="0" applyBorder="1"/>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1" fillId="79" borderId="0" xfId="0" applyFont="1" applyFill="1"/>
    <xf numFmtId="167"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7"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47" fillId="79" borderId="0" xfId="0" applyNumberFormat="1"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3" fillId="79" borderId="0" xfId="1864" applyNumberFormat="1" applyFont="1" applyFill="1" applyBorder="1" applyAlignment="1">
      <alignment horizontal="right" vertical="center" wrapText="1"/>
    </xf>
    <xf numFmtId="0" fontId="0" fillId="79" borderId="0" xfId="0" applyFill="1" applyAlignment="1">
      <alignment vertical="center"/>
    </xf>
    <xf numFmtId="0" fontId="5" fillId="79" borderId="0" xfId="0" applyFont="1" applyFill="1" applyBorder="1" applyAlignment="1">
      <alignment horizontal="justify" vertical="center" wrapText="1"/>
    </xf>
    <xf numFmtId="3" fontId="148"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4" fillId="75" borderId="0" xfId="1835" applyFont="1" applyFill="1" applyBorder="1"/>
    <xf numFmtId="0" fontId="1" fillId="84" borderId="0" xfId="0" applyFont="1" applyFill="1" applyBorder="1"/>
    <xf numFmtId="169" fontId="1" fillId="84" borderId="0" xfId="0" applyNumberFormat="1" applyFont="1" applyFill="1" applyBorder="1"/>
    <xf numFmtId="168" fontId="1" fillId="84" borderId="0" xfId="0" applyNumberFormat="1" applyFont="1" applyFill="1" applyBorder="1"/>
    <xf numFmtId="2" fontId="1" fillId="84" borderId="0" xfId="0" applyNumberFormat="1" applyFont="1" applyFill="1" applyBorder="1"/>
    <xf numFmtId="165" fontId="0" fillId="79" borderId="0" xfId="0" applyNumberFormat="1" applyFill="1" applyAlignment="1">
      <alignment vertical="center"/>
    </xf>
    <xf numFmtId="166" fontId="0" fillId="79" borderId="0" xfId="0" applyNumberFormat="1" applyFill="1" applyAlignment="1">
      <alignment vertical="center"/>
    </xf>
    <xf numFmtId="0" fontId="11"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8" fontId="1" fillId="79" borderId="2" xfId="0" applyNumberFormat="1" applyFont="1" applyFill="1" applyBorder="1" applyAlignment="1">
      <alignment horizontal="right" indent="1"/>
    </xf>
    <xf numFmtId="168" fontId="1" fillId="79" borderId="34" xfId="0" applyNumberFormat="1" applyFont="1" applyFill="1" applyBorder="1" applyAlignment="1">
      <alignment horizontal="right" indent="1"/>
    </xf>
    <xf numFmtId="168"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8" fontId="1" fillId="85" borderId="2" xfId="0" applyNumberFormat="1" applyFont="1" applyFill="1" applyBorder="1" applyAlignment="1">
      <alignment horizontal="right" indent="1"/>
    </xf>
    <xf numFmtId="168" fontId="1" fillId="85" borderId="34" xfId="0" applyNumberFormat="1" applyFont="1" applyFill="1" applyBorder="1" applyAlignment="1">
      <alignment horizontal="right" indent="1"/>
    </xf>
    <xf numFmtId="168"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8" fontId="1" fillId="85" borderId="35" xfId="0" applyNumberFormat="1" applyFont="1" applyFill="1" applyBorder="1" applyAlignment="1">
      <alignment horizontal="right" indent="1"/>
    </xf>
    <xf numFmtId="168" fontId="1" fillId="85" borderId="36" xfId="0" applyNumberFormat="1" applyFont="1" applyFill="1" applyBorder="1" applyAlignment="1">
      <alignment horizontal="right" indent="1"/>
    </xf>
    <xf numFmtId="168" fontId="1" fillId="85" borderId="37" xfId="0" applyNumberFormat="1" applyFont="1" applyFill="1" applyBorder="1" applyAlignment="1">
      <alignment horizontal="right" indent="1"/>
    </xf>
    <xf numFmtId="0" fontId="11" fillId="75" borderId="0" xfId="0" applyFont="1" applyFill="1" applyAlignment="1">
      <alignment wrapText="1"/>
    </xf>
    <xf numFmtId="4" fontId="0" fillId="0" borderId="0" xfId="0" applyNumberFormat="1"/>
    <xf numFmtId="0" fontId="1" fillId="79" borderId="0" xfId="1835" applyFont="1" applyFill="1" applyBorder="1"/>
    <xf numFmtId="165" fontId="0" fillId="79" borderId="0" xfId="0" applyNumberFormat="1" applyFill="1"/>
    <xf numFmtId="165" fontId="0" fillId="79" borderId="0" xfId="0" applyNumberFormat="1" applyFill="1" applyAlignment="1">
      <alignment horizontal="right"/>
    </xf>
    <xf numFmtId="3" fontId="0" fillId="0" borderId="0" xfId="0" applyNumberFormat="1" applyFill="1"/>
    <xf numFmtId="2" fontId="0" fillId="79" borderId="0" xfId="0" quotePrefix="1" applyNumberFormat="1" applyFill="1" applyAlignment="1">
      <alignment horizontal="right" vertical="center"/>
    </xf>
    <xf numFmtId="3" fontId="147" fillId="79" borderId="0" xfId="0" quotePrefix="1" applyNumberFormat="1" applyFont="1" applyFill="1" applyBorder="1" applyAlignment="1">
      <alignment horizontal="right" vertical="center" wrapText="1"/>
    </xf>
    <xf numFmtId="3" fontId="0" fillId="75" borderId="0" xfId="0" applyNumberFormat="1" applyFill="1" applyBorder="1" applyAlignment="1">
      <alignment vertical="center"/>
    </xf>
    <xf numFmtId="10" fontId="0" fillId="79" borderId="0" xfId="0" applyNumberFormat="1" applyFill="1"/>
    <xf numFmtId="0" fontId="24" fillId="79" borderId="0" xfId="0" applyFont="1" applyFill="1" applyBorder="1" applyAlignment="1">
      <alignment horizontal="justify" vertical="center"/>
    </xf>
    <xf numFmtId="0" fontId="0" fillId="44" borderId="2" xfId="0" applyFont="1" applyFill="1" applyBorder="1" applyAlignment="1">
      <alignment horizontal="center"/>
    </xf>
    <xf numFmtId="0" fontId="0" fillId="44" borderId="34" xfId="0" applyFont="1" applyFill="1" applyBorder="1" applyAlignment="1">
      <alignment horizontal="center"/>
    </xf>
    <xf numFmtId="0" fontId="0" fillId="75" borderId="0" xfId="1835" applyFont="1" applyFill="1" applyBorder="1" applyAlignment="1">
      <alignment horizontal="left" vertical="top"/>
    </xf>
    <xf numFmtId="0" fontId="149" fillId="81" borderId="44" xfId="0" applyFont="1" applyFill="1" applyBorder="1" applyAlignment="1">
      <alignment horizontal="center" vertical="center" wrapText="1"/>
    </xf>
    <xf numFmtId="0" fontId="24" fillId="79" borderId="0" xfId="0" applyFont="1" applyFill="1" applyAlignment="1">
      <alignment vertical="center"/>
    </xf>
    <xf numFmtId="0" fontId="24" fillId="79" borderId="0" xfId="0" applyFont="1" applyFill="1" applyAlignment="1">
      <alignment horizontal="right" vertical="center"/>
    </xf>
    <xf numFmtId="10" fontId="24" fillId="79" borderId="0" xfId="0" applyNumberFormat="1" applyFont="1" applyFill="1" applyAlignment="1">
      <alignment horizontal="right" vertical="center" wrapText="1"/>
    </xf>
    <xf numFmtId="3" fontId="24" fillId="79" borderId="0" xfId="0" applyNumberFormat="1" applyFont="1" applyFill="1" applyAlignment="1">
      <alignment horizontal="right" vertical="center"/>
    </xf>
    <xf numFmtId="0" fontId="151" fillId="0" borderId="47" xfId="0" applyFont="1" applyBorder="1" applyAlignment="1">
      <alignment vertical="center" wrapText="1"/>
    </xf>
    <xf numFmtId="3" fontId="151" fillId="79" borderId="47" xfId="0" applyNumberFormat="1" applyFont="1" applyFill="1" applyBorder="1" applyAlignment="1">
      <alignment horizontal="right" vertical="center"/>
    </xf>
    <xf numFmtId="10" fontId="151" fillId="79" borderId="47" xfId="0" applyNumberFormat="1" applyFont="1" applyFill="1" applyBorder="1" applyAlignment="1">
      <alignment horizontal="right" vertical="center" wrapText="1"/>
    </xf>
    <xf numFmtId="0" fontId="153" fillId="79" borderId="0" xfId="0" applyFont="1" applyFill="1" applyAlignment="1">
      <alignment horizontal="justify" vertical="center"/>
    </xf>
    <xf numFmtId="0" fontId="0" fillId="79" borderId="0" xfId="0" applyFont="1" applyFill="1"/>
    <xf numFmtId="0" fontId="0" fillId="0" borderId="0" xfId="0" applyFont="1"/>
    <xf numFmtId="0" fontId="24" fillId="79" borderId="0" xfId="0" applyFont="1" applyFill="1" applyBorder="1" applyAlignment="1">
      <alignment horizontal="justify" vertical="center" wrapText="1"/>
    </xf>
    <xf numFmtId="0" fontId="24" fillId="79" borderId="0" xfId="0" applyFont="1" applyFill="1" applyBorder="1" applyAlignment="1">
      <alignment horizontal="center" vertical="center" wrapText="1"/>
    </xf>
    <xf numFmtId="3" fontId="153" fillId="79" borderId="0" xfId="0" applyNumberFormat="1" applyFont="1" applyFill="1" applyBorder="1" applyAlignment="1">
      <alignment horizontal="right" vertical="center" wrapText="1"/>
    </xf>
    <xf numFmtId="3" fontId="153" fillId="79" borderId="0" xfId="0" quotePrefix="1" applyNumberFormat="1" applyFont="1" applyFill="1" applyBorder="1" applyAlignment="1">
      <alignment horizontal="right" vertical="center" wrapText="1"/>
    </xf>
    <xf numFmtId="0" fontId="0" fillId="79" borderId="0" xfId="0" applyFont="1" applyFill="1" applyBorder="1" applyAlignment="1">
      <alignment vertical="center" wrapText="1"/>
    </xf>
    <xf numFmtId="0" fontId="153" fillId="79" borderId="0" xfId="0" applyFont="1" applyFill="1" applyBorder="1" applyAlignment="1">
      <alignment horizontal="right" vertical="center" wrapText="1"/>
    </xf>
    <xf numFmtId="3" fontId="24" fillId="79" borderId="0" xfId="0" applyNumberFormat="1" applyFont="1" applyFill="1" applyBorder="1" applyAlignment="1">
      <alignment horizontal="right" vertical="center" wrapText="1"/>
    </xf>
    <xf numFmtId="0" fontId="24" fillId="79" borderId="0" xfId="0" applyFont="1" applyFill="1" applyBorder="1" applyAlignment="1">
      <alignment vertical="center" wrapText="1"/>
    </xf>
    <xf numFmtId="3" fontId="24" fillId="0" borderId="0" xfId="0" applyNumberFormat="1" applyFont="1" applyFill="1" applyBorder="1" applyAlignment="1">
      <alignment horizontal="right" vertical="center" wrapText="1"/>
    </xf>
    <xf numFmtId="3" fontId="0" fillId="79" borderId="0" xfId="0" applyNumberFormat="1" applyFont="1" applyFill="1"/>
    <xf numFmtId="0" fontId="154" fillId="79" borderId="0" xfId="0" applyFont="1" applyFill="1" applyAlignment="1">
      <alignment horizontal="justify" vertical="center"/>
    </xf>
    <xf numFmtId="0" fontId="152" fillId="79" borderId="0" xfId="1751" applyFont="1" applyFill="1" applyAlignment="1" applyProtection="1">
      <alignment horizontal="left" wrapText="1"/>
    </xf>
    <xf numFmtId="0" fontId="11"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1"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colors>
    <mruColors>
      <color rgb="FFC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0E15-4C98-AD3E-C026135E98A7}"/>
              </c:ext>
            </c:extLst>
          </c:dPt>
          <c:dPt>
            <c:idx val="1"/>
            <c:bubble3D val="0"/>
            <c:spPr>
              <a:solidFill>
                <a:srgbClr val="C00000"/>
              </a:solidFill>
            </c:spPr>
            <c:extLst>
              <c:ext xmlns:c16="http://schemas.microsoft.com/office/drawing/2014/chart" uri="{C3380CC4-5D6E-409C-BE32-E72D297353CC}">
                <c16:uniqueId val="{00000002-0E15-4C98-AD3E-C026135E98A7}"/>
              </c:ext>
            </c:extLst>
          </c:dPt>
          <c:dLbls>
            <c:dLbl>
              <c:idx val="0"/>
              <c:spPr>
                <a:noFill/>
                <a:ln>
                  <a:noFill/>
                </a:ln>
                <a:effectLs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extLst>
                <c:ext xmlns:c16="http://schemas.microsoft.com/office/drawing/2014/chart" uri="{C3380CC4-5D6E-409C-BE32-E72D297353CC}">
                  <c16:uniqueId val="{00000001-0E15-4C98-AD3E-C026135E98A7}"/>
                </c:ext>
              </c:extLst>
            </c:dLbl>
            <c:dLbl>
              <c:idx val="1"/>
              <c:spPr>
                <a:noFill/>
                <a:ln>
                  <a:noFill/>
                </a:ln>
                <a:effectLst/>
              </c:spPr>
              <c:txPr>
                <a:bodyPr/>
                <a:lstStyle/>
                <a:p>
                  <a:pPr>
                    <a:defRPr sz="1000" b="0" i="0" u="none" strike="noStrike" baseline="0">
                      <a:solidFill>
                        <a:schemeClr val="bg1"/>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extLst>
                <c:ext xmlns:c16="http://schemas.microsoft.com/office/drawing/2014/chart" uri="{C3380CC4-5D6E-409C-BE32-E72D297353CC}">
                  <c16:uniqueId val="{00000002-0E15-4C98-AD3E-C026135E98A7}"/>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3-0E15-4C98-AD3E-C026135E98A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0C5-4E0C-B8E2-2C78051062AB}"/>
              </c:ext>
            </c:extLst>
          </c:dPt>
          <c:dPt>
            <c:idx val="1"/>
            <c:bubble3D val="0"/>
            <c:spPr>
              <a:solidFill>
                <a:schemeClr val="bg1">
                  <a:lumMod val="85000"/>
                </a:schemeClr>
              </a:solidFill>
            </c:spPr>
            <c:extLst>
              <c:ext xmlns:c16="http://schemas.microsoft.com/office/drawing/2014/chart" uri="{C3380CC4-5D6E-409C-BE32-E72D297353CC}">
                <c16:uniqueId val="{00000003-E0C5-4E0C-B8E2-2C78051062AB}"/>
              </c:ext>
            </c:extLst>
          </c:dPt>
          <c:dPt>
            <c:idx val="2"/>
            <c:bubble3D val="0"/>
            <c:spPr>
              <a:solidFill>
                <a:schemeClr val="bg1">
                  <a:lumMod val="75000"/>
                </a:schemeClr>
              </a:solidFill>
            </c:spPr>
            <c:extLst>
              <c:ext xmlns:c16="http://schemas.microsoft.com/office/drawing/2014/chart" uri="{C3380CC4-5D6E-409C-BE32-E72D297353CC}">
                <c16:uniqueId val="{00000005-E0C5-4E0C-B8E2-2C78051062AB}"/>
              </c:ext>
            </c:extLst>
          </c:dPt>
          <c:dPt>
            <c:idx val="3"/>
            <c:bubble3D val="0"/>
            <c:spPr>
              <a:solidFill>
                <a:schemeClr val="bg1">
                  <a:lumMod val="65000"/>
                </a:schemeClr>
              </a:solidFill>
            </c:spPr>
            <c:extLst>
              <c:ext xmlns:c16="http://schemas.microsoft.com/office/drawing/2014/chart" uri="{C3380CC4-5D6E-409C-BE32-E72D297353CC}">
                <c16:uniqueId val="{00000007-E0C5-4E0C-B8E2-2C78051062AB}"/>
              </c:ext>
            </c:extLst>
          </c:dPt>
          <c:dPt>
            <c:idx val="4"/>
            <c:bubble3D val="0"/>
            <c:spPr>
              <a:solidFill>
                <a:schemeClr val="bg1">
                  <a:lumMod val="50000"/>
                </a:schemeClr>
              </a:solidFill>
            </c:spPr>
            <c:extLst>
              <c:ext xmlns:c16="http://schemas.microsoft.com/office/drawing/2014/chart" uri="{C3380CC4-5D6E-409C-BE32-E72D297353CC}">
                <c16:uniqueId val="{00000009-E0C5-4E0C-B8E2-2C78051062AB}"/>
              </c:ext>
            </c:extLst>
          </c:dPt>
          <c:dLbls>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0.54600000000000004</c:v>
                </c:pt>
                <c:pt idx="1">
                  <c:v>0.13100000000000001</c:v>
                </c:pt>
                <c:pt idx="2">
                  <c:v>0.11600000000000001</c:v>
                </c:pt>
                <c:pt idx="3">
                  <c:v>0.06</c:v>
                </c:pt>
                <c:pt idx="4">
                  <c:v>0.14700000000000002</c:v>
                </c:pt>
              </c:numCache>
            </c:numRef>
          </c:val>
          <c:extLst>
            <c:ext xmlns:c16="http://schemas.microsoft.com/office/drawing/2014/chart" uri="{C3380CC4-5D6E-409C-BE32-E72D297353CC}">
              <c16:uniqueId val="{0000000A-E0C5-4E0C-B8E2-2C78051062A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301456789645759"/>
          <c:y val="0.11957248132444984"/>
          <c:w val="0.33711673018759636"/>
          <c:h val="0.72100747022006861"/>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2021</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28574</xdr:colOff>
      <xdr:row>1</xdr:row>
      <xdr:rowOff>133352</xdr:rowOff>
    </xdr:from>
    <xdr:to>
      <xdr:col>14</xdr:col>
      <xdr:colOff>605789</xdr:colOff>
      <xdr:row>24</xdr:row>
      <xdr:rowOff>82550</xdr:rowOff>
    </xdr:to>
    <xdr:sp macro="" textlink="">
      <xdr:nvSpPr>
        <xdr:cNvPr id="2" name="pole tekstowe 1"/>
        <xdr:cNvSpPr txBox="1"/>
      </xdr:nvSpPr>
      <xdr:spPr>
        <a:xfrm>
          <a:off x="28574" y="330202"/>
          <a:ext cx="9556115" cy="3600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Group is the largest multienergy concern in the Central and Eastern Europe.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are running 5 business segments: Refining, Petchem, Energy, Retail and Upstream.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6 refineries located in Poland, Lithuania and the Czech Rep., which can process in total 35,2 mt of crude oil on a yearly basis.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Our competitive advantage is definitely location of refineries, which have an access to crude oil pipelines, product pipelines and sea terminals.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2021, total crude oil throughput in ORLEN Group amounted to 29,9 million tonnes.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produce fuels, including: gasoline, diesel, heating oil and aviation fuel, and we are a leading producer of petrochemicals, including: monomers, polymers, aromas, PTA, fertilizers and plastics.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Petrochemicals, due to integration with the refinery, modern installations and wide range of products, significantly extends the value chain.</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the largest retail network in the region with almost 2900 fuel stations located in Poland, Germany, the Czech Rep., Lithuania and Slovakia.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Around 80% of our stations is equipped with a non-fuel concept: Stop Cafe, Star Connect and ORLEN w ruchu.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over 500 locations we offer alternative fuels, including: EV chargers, hydrogen and CNG.</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Energy segment, after the acquisition of ENERGA Group in 2 quarter 2020, became a significant part of our business. Installed capacity of our assets is 6,1 GWt (heat) and 3,3 GWe (electricity). Our energy assets are primarily: modern CCGT’s (steam and gas units), CHP Płock which is the largest industrial heat and power plant in Poland and assets of Energa Group with a significant share of RES. Currently, we produce ca. 60% of electricity from zero and low-emission sources. We also have in the pipeline a wind farm project on the Baltic Sea with a maximum capacity of 1.2 GWe.</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upstream segment, we have assets in Canada and Poland. In 2021, total average production was about 16,7 thousand boe/d, and our oil and gas reserves (2P) are estimated at 171,4 million boe.</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PKN ORLEN shares are listed on Warsaw Stock Exchange since November 26, 1999 and are components of:</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WIG, WIG20, WIG30, WIG-POLAND, WIG-PALIWA and WIG-ESG.</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Powering the future. Sustainably.</a:t>
          </a: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116840</xdr:colOff>
      <xdr:row>4</xdr:row>
      <xdr:rowOff>151132</xdr:rowOff>
    </xdr:from>
    <xdr:to>
      <xdr:col>3</xdr:col>
      <xdr:colOff>505459</xdr:colOff>
      <xdr:row>19</xdr:row>
      <xdr:rowOff>65817</xdr:rowOff>
    </xdr:to>
    <xdr:sp macro="" textlink="">
      <xdr:nvSpPr>
        <xdr:cNvPr id="2" name="pole tekstowe 1"/>
        <xdr:cNvSpPr txBox="1"/>
      </xdr:nvSpPr>
      <xdr:spPr>
        <a:xfrm>
          <a:off x="11684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171,4 million boe of crude oil and natural gas 2P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16,7 thousand boe/d average production in 2021</a:t>
          </a:r>
        </a:p>
      </xdr:txBody>
    </xdr:sp>
    <xdr:clientData/>
  </xdr:twoCellAnchor>
  <xdr:twoCellAnchor>
    <xdr:from>
      <xdr:col>0</xdr:col>
      <xdr:colOff>226137</xdr:colOff>
      <xdr:row>2</xdr:row>
      <xdr:rowOff>143510</xdr:rowOff>
    </xdr:from>
    <xdr:to>
      <xdr:col>3</xdr:col>
      <xdr:colOff>482600</xdr:colOff>
      <xdr:row>4</xdr:row>
      <xdr:rowOff>103566</xdr:rowOff>
    </xdr:to>
    <xdr:sp macro="" textlink="">
      <xdr:nvSpPr>
        <xdr:cNvPr id="5" name="Strzałka w prawo z wcięciem 4"/>
        <xdr:cNvSpPr/>
      </xdr:nvSpPr>
      <xdr:spPr>
        <a:xfrm>
          <a:off x="2261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UPSTREAM</a:t>
          </a:r>
        </a:p>
      </xdr:txBody>
    </xdr:sp>
    <xdr:clientData/>
  </xdr:twoCellAnchor>
  <xdr:twoCellAnchor>
    <xdr:from>
      <xdr:col>13</xdr:col>
      <xdr:colOff>564515</xdr:colOff>
      <xdr:row>2</xdr:row>
      <xdr:rowOff>142240</xdr:rowOff>
    </xdr:from>
    <xdr:to>
      <xdr:col>17</xdr:col>
      <xdr:colOff>167005</xdr:colOff>
      <xdr:row>4</xdr:row>
      <xdr:rowOff>111760</xdr:rowOff>
    </xdr:to>
    <xdr:sp macro="" textlink="">
      <xdr:nvSpPr>
        <xdr:cNvPr id="6" name="Strzałka w prawo z wcięciem 5"/>
        <xdr:cNvSpPr/>
      </xdr:nvSpPr>
      <xdr:spPr>
        <a:xfrm>
          <a:off x="8902065" y="497840"/>
          <a:ext cx="2167890" cy="28702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RETAIL</a:t>
          </a:r>
        </a:p>
      </xdr:txBody>
    </xdr:sp>
    <xdr:clientData/>
  </xdr:twoCellAnchor>
  <xdr:twoCellAnchor>
    <xdr:from>
      <xdr:col>13</xdr:col>
      <xdr:colOff>505460</xdr:colOff>
      <xdr:row>4</xdr:row>
      <xdr:rowOff>157482</xdr:rowOff>
    </xdr:from>
    <xdr:to>
      <xdr:col>17</xdr:col>
      <xdr:colOff>57150</xdr:colOff>
      <xdr:row>19</xdr:row>
      <xdr:rowOff>72167</xdr:rowOff>
    </xdr:to>
    <xdr:sp macro="" textlink="">
      <xdr:nvSpPr>
        <xdr:cNvPr id="8" name="pole tekstowe 7"/>
        <xdr:cNvSpPr txBox="1"/>
      </xdr:nvSpPr>
      <xdr:spPr>
        <a:xfrm>
          <a:off x="8430260" y="843282"/>
          <a:ext cx="199009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2 881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Retail market share: 31% Poland, 25% the Czech Rep., 6% Germany, 4% Lithuania and 1% Slovakia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2 290 Stop Cafe locations (including "ORLEN w Ruchu")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508 alternative fuel points, of which: 410 in Poland, 85 in the Czech Rep. and 13 in Germany</a:t>
          </a:r>
        </a:p>
      </xdr:txBody>
    </xdr:sp>
    <xdr:clientData/>
  </xdr:twoCellAnchor>
  <xdr:twoCellAnchor>
    <xdr:from>
      <xdr:col>3</xdr:col>
      <xdr:colOff>364491</xdr:colOff>
      <xdr:row>4</xdr:row>
      <xdr:rowOff>151132</xdr:rowOff>
    </xdr:from>
    <xdr:to>
      <xdr:col>7</xdr:col>
      <xdr:colOff>44451</xdr:colOff>
      <xdr:row>19</xdr:row>
      <xdr:rowOff>65817</xdr:rowOff>
    </xdr:to>
    <xdr:sp macro="" textlink="">
      <xdr:nvSpPr>
        <xdr:cNvPr id="9" name="pole tekstowe 8"/>
        <xdr:cNvSpPr txBox="1"/>
      </xdr:nvSpPr>
      <xdr:spPr>
        <a:xfrm>
          <a:off x="2288541" y="824232"/>
          <a:ext cx="2245360"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Max. crude oil throughput capacity 35,2 mt/y: 16,3 mt/y Płock, 10,2 mt/y ORLEN Lietuva, 8,7 mt/y Unipetrol</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2021 amounted to 24,4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construction of Hydrocracking unit (Lithuania), construction of Bioethanol 2 Gen. unit (ORLEN Południe), construction of Hydrotreated Vegetable Oil (Płock), construction of Visbreaking unit (Płock)</a:t>
          </a:r>
        </a:p>
      </xdr:txBody>
    </xdr:sp>
    <xdr:clientData/>
  </xdr:twoCellAnchor>
  <xdr:twoCellAnchor>
    <xdr:from>
      <xdr:col>3</xdr:col>
      <xdr:colOff>473787</xdr:colOff>
      <xdr:row>2</xdr:row>
      <xdr:rowOff>143510</xdr:rowOff>
    </xdr:from>
    <xdr:to>
      <xdr:col>7</xdr:col>
      <xdr:colOff>88900</xdr:colOff>
      <xdr:row>4</xdr:row>
      <xdr:rowOff>103566</xdr:rowOff>
    </xdr:to>
    <xdr:sp macro="" textlink="">
      <xdr:nvSpPr>
        <xdr:cNvPr id="10" name="Strzałka w prawo z wcięciem 9"/>
        <xdr:cNvSpPr/>
      </xdr:nvSpPr>
      <xdr:spPr>
        <a:xfrm>
          <a:off x="23978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REFINING</a:t>
          </a:r>
        </a:p>
      </xdr:txBody>
    </xdr:sp>
    <xdr:clientData/>
  </xdr:twoCellAnchor>
  <xdr:twoCellAnchor>
    <xdr:from>
      <xdr:col>7</xdr:col>
      <xdr:colOff>2541</xdr:colOff>
      <xdr:row>4</xdr:row>
      <xdr:rowOff>151132</xdr:rowOff>
    </xdr:from>
    <xdr:to>
      <xdr:col>10</xdr:col>
      <xdr:colOff>266701</xdr:colOff>
      <xdr:row>19</xdr:row>
      <xdr:rowOff>65817</xdr:rowOff>
    </xdr:to>
    <xdr:sp macro="" textlink="">
      <xdr:nvSpPr>
        <xdr:cNvPr id="11" name="pole tekstowe 10"/>
        <xdr:cNvSpPr txBox="1"/>
      </xdr:nvSpPr>
      <xdr:spPr>
        <a:xfrm>
          <a:off x="4269741" y="836932"/>
          <a:ext cx="209296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2021 amounted to    4,9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expansion of olefins production (Płock), expansion of fertilizers production capacity (Anwil)</a:t>
          </a:r>
        </a:p>
      </xdr:txBody>
    </xdr:sp>
    <xdr:clientData/>
  </xdr:twoCellAnchor>
  <xdr:twoCellAnchor>
    <xdr:from>
      <xdr:col>7</xdr:col>
      <xdr:colOff>80087</xdr:colOff>
      <xdr:row>2</xdr:row>
      <xdr:rowOff>143510</xdr:rowOff>
    </xdr:from>
    <xdr:to>
      <xdr:col>10</xdr:col>
      <xdr:colOff>336550</xdr:colOff>
      <xdr:row>4</xdr:row>
      <xdr:rowOff>103566</xdr:rowOff>
    </xdr:to>
    <xdr:sp macro="" textlink="">
      <xdr:nvSpPr>
        <xdr:cNvPr id="12" name="Strzałka w prawo z wcięciem 11"/>
        <xdr:cNvSpPr/>
      </xdr:nvSpPr>
      <xdr:spPr>
        <a:xfrm>
          <a:off x="45695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PETROCHEMICAL</a:t>
          </a:r>
        </a:p>
      </xdr:txBody>
    </xdr:sp>
    <xdr:clientData/>
  </xdr:twoCellAnchor>
  <xdr:twoCellAnchor>
    <xdr:from>
      <xdr:col>10</xdr:col>
      <xdr:colOff>212090</xdr:colOff>
      <xdr:row>4</xdr:row>
      <xdr:rowOff>151132</xdr:rowOff>
    </xdr:from>
    <xdr:to>
      <xdr:col>13</xdr:col>
      <xdr:colOff>600709</xdr:colOff>
      <xdr:row>19</xdr:row>
      <xdr:rowOff>65817</xdr:rowOff>
    </xdr:to>
    <xdr:sp macro="" textlink="">
      <xdr:nvSpPr>
        <xdr:cNvPr id="13" name="pole tekstowe 12"/>
        <xdr:cNvSpPr txBox="1"/>
      </xdr:nvSpPr>
      <xdr:spPr>
        <a:xfrm>
          <a:off x="662559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Installed capacity of electricity  3,3 GWe and heat 6,1 GWt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Gas consumption in ORLEN Group in 2021 amounted to    2,6 bcm, including 2,4 bcm in Poland, which makes us the largest gas consumer in Poland.</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modernization of current assets and connection of new clients (ENERGA Group), construction of CCGT Ostrołęka and CCGT Grudziądz, offshore wind farm project on the Baltic Sea</a:t>
          </a:r>
        </a:p>
      </xdr:txBody>
    </xdr:sp>
    <xdr:clientData/>
  </xdr:twoCellAnchor>
  <xdr:twoCellAnchor>
    <xdr:from>
      <xdr:col>10</xdr:col>
      <xdr:colOff>321387</xdr:colOff>
      <xdr:row>2</xdr:row>
      <xdr:rowOff>143510</xdr:rowOff>
    </xdr:from>
    <xdr:to>
      <xdr:col>13</xdr:col>
      <xdr:colOff>577850</xdr:colOff>
      <xdr:row>4</xdr:row>
      <xdr:rowOff>103566</xdr:rowOff>
    </xdr:to>
    <xdr:sp macro="" textlink="">
      <xdr:nvSpPr>
        <xdr:cNvPr id="14" name="Strzałka w prawo z wcięciem 13"/>
        <xdr:cNvSpPr/>
      </xdr:nvSpPr>
      <xdr:spPr>
        <a:xfrm>
          <a:off x="673488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ENERGY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48"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4</xdr:row>
      <xdr:rowOff>28575</xdr:rowOff>
    </xdr:from>
    <xdr:to>
      <xdr:col>2</xdr:col>
      <xdr:colOff>666750</xdr:colOff>
      <xdr:row>10</xdr:row>
      <xdr:rowOff>66675</xdr:rowOff>
    </xdr:to>
    <xdr:graphicFrame macro="">
      <xdr:nvGraphicFramePr>
        <xdr:cNvPr id="6386"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7</xdr:row>
      <xdr:rowOff>28575</xdr:rowOff>
    </xdr:from>
    <xdr:to>
      <xdr:col>9</xdr:col>
      <xdr:colOff>123825</xdr:colOff>
      <xdr:row>21</xdr:row>
      <xdr:rowOff>9525</xdr:rowOff>
    </xdr:to>
    <xdr:graphicFrame macro="">
      <xdr:nvGraphicFramePr>
        <xdr:cNvPr id="7537" name="Wykre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3" t="s">
        <v>92</v>
      </c>
      <c r="B1" s="8"/>
      <c r="C1" s="8"/>
      <c r="D1" s="8"/>
      <c r="E1" s="8"/>
      <c r="F1" s="8"/>
      <c r="G1" s="8"/>
      <c r="H1" s="8"/>
      <c r="I1" s="8"/>
      <c r="J1" s="8"/>
      <c r="K1" s="8"/>
      <c r="L1" s="8"/>
    </row>
    <row r="2" spans="1:12">
      <c r="A2" s="8"/>
      <c r="B2" s="8"/>
      <c r="C2" s="8"/>
      <c r="D2" s="8"/>
      <c r="E2" s="8"/>
      <c r="F2" s="8"/>
      <c r="G2" s="8"/>
      <c r="H2" s="8"/>
      <c r="I2" s="8"/>
      <c r="J2" s="8"/>
      <c r="K2" s="8"/>
      <c r="L2" s="8"/>
    </row>
    <row r="3" spans="1:12">
      <c r="A3" s="11" t="s">
        <v>93</v>
      </c>
      <c r="B3" s="29"/>
      <c r="C3" s="29"/>
      <c r="D3" s="29"/>
      <c r="E3" s="29"/>
      <c r="F3" s="29"/>
      <c r="G3" s="29"/>
      <c r="H3" s="29"/>
      <c r="I3" s="29"/>
      <c r="J3" s="29"/>
      <c r="K3" s="29"/>
      <c r="L3" s="29"/>
    </row>
    <row r="4" spans="1:12" ht="25.5" customHeight="1">
      <c r="A4" s="11"/>
      <c r="B4" s="29"/>
      <c r="C4" s="29"/>
      <c r="D4" s="29"/>
      <c r="E4" s="29"/>
      <c r="F4" s="29"/>
      <c r="G4" s="29"/>
      <c r="H4" s="29"/>
      <c r="I4" s="29"/>
      <c r="J4" s="29"/>
      <c r="K4" s="29"/>
      <c r="L4" s="29"/>
    </row>
    <row r="5" spans="1:12" ht="25.5" customHeight="1">
      <c r="A5" s="11" t="s">
        <v>94</v>
      </c>
      <c r="B5" s="93">
        <f>54.5%+0.1%</f>
        <v>0.54600000000000004</v>
      </c>
      <c r="C5" s="29"/>
      <c r="D5" s="29"/>
      <c r="E5" s="29"/>
      <c r="F5" s="94"/>
      <c r="G5" s="29"/>
      <c r="H5" s="95"/>
      <c r="I5" s="29"/>
      <c r="J5" s="29"/>
      <c r="K5" s="29"/>
      <c r="L5" s="29"/>
    </row>
    <row r="6" spans="1:12" ht="25.5" customHeight="1">
      <c r="A6" s="11" t="s">
        <v>95</v>
      </c>
      <c r="B6" s="93">
        <f>13%+0.1%</f>
        <v>0.13100000000000001</v>
      </c>
      <c r="C6" s="29"/>
      <c r="D6" s="29"/>
      <c r="E6" s="29"/>
      <c r="F6" s="94"/>
      <c r="G6" s="29"/>
      <c r="H6" s="95"/>
      <c r="I6" s="29"/>
      <c r="J6" s="29"/>
      <c r="K6" s="29"/>
      <c r="L6" s="29"/>
    </row>
    <row r="7" spans="1:12" ht="25.5" customHeight="1">
      <c r="A7" s="11" t="s">
        <v>96</v>
      </c>
      <c r="B7" s="93">
        <f>11.5%+0.1%</f>
        <v>0.11600000000000001</v>
      </c>
      <c r="C7" s="29"/>
      <c r="D7" s="29"/>
      <c r="E7" s="29"/>
      <c r="F7" s="94"/>
      <c r="G7" s="29"/>
      <c r="H7" s="95"/>
      <c r="I7" s="29"/>
      <c r="J7" s="29"/>
      <c r="K7" s="29"/>
      <c r="L7" s="29"/>
    </row>
    <row r="8" spans="1:12" ht="25.5" customHeight="1">
      <c r="A8" s="11" t="s">
        <v>97</v>
      </c>
      <c r="B8" s="93">
        <v>0.06</v>
      </c>
      <c r="C8" s="29"/>
      <c r="D8" s="29"/>
      <c r="E8" s="29"/>
      <c r="F8" s="94"/>
      <c r="G8" s="29"/>
      <c r="H8" s="95"/>
      <c r="I8" s="29"/>
      <c r="J8" s="29"/>
      <c r="K8" s="29"/>
      <c r="L8" s="29"/>
    </row>
    <row r="9" spans="1:12" ht="25.5" customHeight="1">
      <c r="A9" s="11" t="s">
        <v>98</v>
      </c>
      <c r="B9" s="93">
        <f>100%-SUM(B5:B8)</f>
        <v>0.14700000000000002</v>
      </c>
      <c r="C9" s="29"/>
      <c r="D9" s="29"/>
      <c r="E9" s="29"/>
      <c r="F9" s="94"/>
      <c r="G9" s="29"/>
      <c r="H9" s="95"/>
      <c r="I9" s="29"/>
      <c r="J9" s="29"/>
      <c r="K9" s="29"/>
      <c r="L9" s="29"/>
    </row>
    <row r="10" spans="1:12" ht="25.5" customHeight="1">
      <c r="A10" s="11" t="s">
        <v>42</v>
      </c>
      <c r="B10" s="29"/>
      <c r="C10" s="29"/>
      <c r="D10" s="29"/>
      <c r="E10" s="29"/>
      <c r="F10" s="94"/>
      <c r="G10" s="29"/>
      <c r="H10" s="95"/>
      <c r="I10" s="29"/>
      <c r="J10" s="29"/>
      <c r="K10" s="29"/>
      <c r="L10" s="29"/>
    </row>
    <row r="11" spans="1:12" ht="25.5" customHeight="1">
      <c r="A11" s="11"/>
      <c r="B11" s="29"/>
      <c r="C11" s="29"/>
      <c r="D11" s="29"/>
      <c r="E11" s="29"/>
      <c r="F11" s="94"/>
      <c r="G11" s="29"/>
      <c r="H11" s="95"/>
      <c r="I11" s="29"/>
      <c r="J11" s="29"/>
      <c r="K11" s="29"/>
      <c r="L11" s="29"/>
    </row>
    <row r="12" spans="1:12" ht="25.5" customHeight="1">
      <c r="A12" s="11"/>
      <c r="B12" s="29"/>
      <c r="C12" s="29"/>
      <c r="D12" s="29"/>
      <c r="E12" s="29"/>
      <c r="F12" s="94"/>
      <c r="G12" s="29"/>
      <c r="H12" s="95"/>
      <c r="I12" s="29"/>
      <c r="J12" s="29"/>
      <c r="K12" s="29"/>
      <c r="L12" s="29"/>
    </row>
    <row r="13" spans="1:12" ht="25.5" customHeight="1">
      <c r="A13" s="11"/>
      <c r="B13" s="29"/>
      <c r="C13" s="29"/>
      <c r="D13" s="29"/>
      <c r="E13" s="29"/>
      <c r="F13" s="29"/>
      <c r="G13" s="29"/>
      <c r="H13" s="29"/>
      <c r="I13" s="29"/>
      <c r="J13" s="29"/>
      <c r="K13" s="29"/>
      <c r="L13" s="29"/>
    </row>
    <row r="14" spans="1:12" ht="25.5" customHeight="1">
      <c r="A14" s="11"/>
      <c r="B14" s="29"/>
      <c r="C14" s="29"/>
      <c r="D14" s="29"/>
      <c r="E14" s="29"/>
      <c r="F14" s="29"/>
      <c r="G14" s="29"/>
      <c r="H14" s="29"/>
      <c r="I14" s="29"/>
      <c r="J14" s="29"/>
      <c r="K14" s="29"/>
      <c r="L14" s="29"/>
    </row>
    <row r="15" spans="1:12">
      <c r="A15" s="11"/>
      <c r="B15" s="29"/>
      <c r="C15" s="29"/>
      <c r="D15" s="29"/>
      <c r="E15" s="29"/>
      <c r="F15" s="29"/>
      <c r="G15" s="29"/>
      <c r="H15" s="29"/>
      <c r="I15" s="29"/>
      <c r="J15" s="29"/>
      <c r="K15" s="29"/>
      <c r="L15" s="29"/>
    </row>
    <row r="16" spans="1:12" s="11" customFormat="1">
      <c r="B16" s="29"/>
      <c r="C16" s="29"/>
      <c r="D16" s="29"/>
      <c r="E16" s="29"/>
      <c r="F16" s="29"/>
      <c r="G16" s="29"/>
      <c r="H16" s="29"/>
      <c r="I16" s="29"/>
      <c r="J16" s="29"/>
      <c r="K16" s="29"/>
      <c r="L16" s="29"/>
    </row>
    <row r="17" spans="2:12" s="11" customFormat="1">
      <c r="B17" s="29"/>
      <c r="C17" s="29"/>
      <c r="D17" s="29"/>
      <c r="E17" s="29"/>
      <c r="F17" s="29"/>
      <c r="G17" s="29"/>
      <c r="H17" s="29"/>
      <c r="I17" s="29"/>
      <c r="J17" s="29"/>
      <c r="K17" s="29"/>
      <c r="L17" s="29"/>
    </row>
    <row r="18" spans="2:12" s="11" customFormat="1">
      <c r="B18" s="29"/>
      <c r="C18" s="29"/>
      <c r="D18" s="29"/>
      <c r="E18" s="29"/>
      <c r="F18" s="29"/>
      <c r="G18" s="29"/>
      <c r="H18" s="29"/>
      <c r="I18" s="29"/>
      <c r="J18" s="29"/>
      <c r="K18" s="29"/>
      <c r="L18" s="29"/>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99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1.42578125" bestFit="1" customWidth="1"/>
    <col min="2" max="6" width="10.42578125" bestFit="1" customWidth="1"/>
  </cols>
  <sheetData>
    <row r="1" spans="1:6" ht="15.75">
      <c r="A1" s="13" t="s">
        <v>100</v>
      </c>
      <c r="B1" s="11"/>
      <c r="C1" s="11"/>
      <c r="D1" s="11"/>
      <c r="E1" s="11"/>
      <c r="F1" s="11"/>
    </row>
    <row r="2" spans="1:6">
      <c r="A2" s="10"/>
      <c r="B2" s="11"/>
      <c r="C2" s="11"/>
      <c r="D2" s="11"/>
      <c r="E2" s="11"/>
      <c r="F2" s="11"/>
    </row>
    <row r="3" spans="1:6" ht="13.5" thickBot="1">
      <c r="A3" s="18" t="s">
        <v>101</v>
      </c>
      <c r="B3" s="19">
        <v>2017</v>
      </c>
      <c r="C3" s="19">
        <v>2018</v>
      </c>
      <c r="D3" s="19">
        <v>2019</v>
      </c>
      <c r="E3" s="19">
        <v>2020</v>
      </c>
      <c r="F3" s="19">
        <v>2021</v>
      </c>
    </row>
    <row r="4" spans="1:6">
      <c r="A4" s="15" t="s">
        <v>102</v>
      </c>
      <c r="B4" s="12">
        <v>33228</v>
      </c>
      <c r="C4" s="12">
        <v>33380</v>
      </c>
      <c r="D4" s="12">
        <v>33879</v>
      </c>
      <c r="E4" s="12">
        <v>29485</v>
      </c>
      <c r="F4" s="12">
        <v>29919</v>
      </c>
    </row>
    <row r="5" spans="1:6">
      <c r="A5" s="1"/>
      <c r="B5" s="1"/>
      <c r="C5" s="1"/>
      <c r="D5" s="1"/>
      <c r="E5" s="1"/>
      <c r="F5" s="1"/>
    </row>
    <row r="6" spans="1:6" ht="13.5" thickBot="1">
      <c r="A6" s="18" t="s">
        <v>103</v>
      </c>
      <c r="B6" s="19">
        <v>2017</v>
      </c>
      <c r="C6" s="19">
        <v>2018</v>
      </c>
      <c r="D6" s="19">
        <v>2019</v>
      </c>
      <c r="E6" s="19">
        <v>2020</v>
      </c>
      <c r="F6" s="19">
        <v>2021</v>
      </c>
    </row>
    <row r="7" spans="1:6">
      <c r="A7" s="15" t="s">
        <v>102</v>
      </c>
      <c r="B7" s="12">
        <v>15220</v>
      </c>
      <c r="C7" s="12">
        <v>15854.802029999999</v>
      </c>
      <c r="D7" s="12">
        <v>16207</v>
      </c>
      <c r="E7" s="12">
        <v>15306</v>
      </c>
      <c r="F7" s="12">
        <v>14529</v>
      </c>
    </row>
    <row r="8" spans="1:6">
      <c r="A8" s="15" t="s">
        <v>104</v>
      </c>
      <c r="B8" s="14">
        <v>0.93</v>
      </c>
      <c r="C8" s="14">
        <v>0.97</v>
      </c>
      <c r="D8" s="14">
        <v>0.99</v>
      </c>
      <c r="E8" s="14">
        <v>0.94</v>
      </c>
      <c r="F8" s="14">
        <v>0.89</v>
      </c>
    </row>
    <row r="9" spans="1:6">
      <c r="A9" s="15" t="s">
        <v>105</v>
      </c>
      <c r="B9" s="14">
        <v>0.8</v>
      </c>
      <c r="C9" s="14">
        <v>0.81</v>
      </c>
      <c r="D9" s="14">
        <v>0.84</v>
      </c>
      <c r="E9" s="14">
        <v>0.82</v>
      </c>
      <c r="F9" s="14">
        <v>0.82</v>
      </c>
    </row>
    <row r="10" spans="1:6">
      <c r="A10" s="15" t="s">
        <v>106</v>
      </c>
      <c r="B10" s="14">
        <v>0.32</v>
      </c>
      <c r="C10" s="14">
        <v>0.32</v>
      </c>
      <c r="D10" s="14">
        <v>0.34</v>
      </c>
      <c r="E10" s="14">
        <v>0.34</v>
      </c>
      <c r="F10" s="14">
        <v>0.32</v>
      </c>
    </row>
    <row r="11" spans="1:6">
      <c r="A11" s="15" t="s">
        <v>107</v>
      </c>
      <c r="B11" s="14">
        <v>0.48</v>
      </c>
      <c r="C11" s="14">
        <v>0.49</v>
      </c>
      <c r="D11" s="14">
        <v>0.5</v>
      </c>
      <c r="E11" s="14">
        <v>0.48</v>
      </c>
      <c r="F11" s="14">
        <v>0.5</v>
      </c>
    </row>
    <row r="12" spans="1:6">
      <c r="A12" s="1"/>
      <c r="B12" s="1"/>
      <c r="C12" s="1"/>
      <c r="D12" s="1"/>
      <c r="E12" s="1"/>
      <c r="F12" s="1"/>
    </row>
    <row r="13" spans="1:6" ht="13.5" thickBot="1">
      <c r="A13" s="18" t="s">
        <v>108</v>
      </c>
      <c r="B13" s="19">
        <v>2017</v>
      </c>
      <c r="C13" s="19">
        <v>2018</v>
      </c>
      <c r="D13" s="19">
        <v>2019</v>
      </c>
      <c r="E13" s="19">
        <v>2020</v>
      </c>
      <c r="F13" s="19">
        <v>2021</v>
      </c>
    </row>
    <row r="14" spans="1:6">
      <c r="A14" s="15" t="s">
        <v>102</v>
      </c>
      <c r="B14" s="12">
        <v>7894</v>
      </c>
      <c r="C14" s="12">
        <v>7554.6556060000003</v>
      </c>
      <c r="D14" s="12">
        <v>7854</v>
      </c>
      <c r="E14" s="12">
        <v>6076</v>
      </c>
      <c r="F14" s="12">
        <v>7123</v>
      </c>
    </row>
    <row r="15" spans="1:6">
      <c r="A15" s="15" t="s">
        <v>104</v>
      </c>
      <c r="B15" s="14">
        <v>0.91</v>
      </c>
      <c r="C15" s="14">
        <v>0.87</v>
      </c>
      <c r="D15" s="14">
        <v>0.9</v>
      </c>
      <c r="E15" s="14">
        <v>0.7</v>
      </c>
      <c r="F15" s="14">
        <v>0.82</v>
      </c>
    </row>
    <row r="16" spans="1:6">
      <c r="A16" s="15" t="s">
        <v>105</v>
      </c>
      <c r="B16" s="14">
        <v>0.79</v>
      </c>
      <c r="C16" s="14">
        <v>0.8</v>
      </c>
      <c r="D16" s="14">
        <v>0.81</v>
      </c>
      <c r="E16" s="14">
        <v>0.81</v>
      </c>
      <c r="F16" s="14">
        <v>0.82</v>
      </c>
    </row>
    <row r="17" spans="1:6">
      <c r="A17" s="15" t="s">
        <v>106</v>
      </c>
      <c r="B17" s="14">
        <v>0.35</v>
      </c>
      <c r="C17" s="14">
        <v>0.34</v>
      </c>
      <c r="D17" s="14">
        <v>0.35</v>
      </c>
      <c r="E17" s="14">
        <v>0.36</v>
      </c>
      <c r="F17" s="14">
        <v>0.37</v>
      </c>
    </row>
    <row r="18" spans="1:6">
      <c r="A18" s="15" t="s">
        <v>107</v>
      </c>
      <c r="B18" s="14">
        <v>0.44</v>
      </c>
      <c r="C18" s="14">
        <v>0.46</v>
      </c>
      <c r="D18" s="14">
        <v>0.46</v>
      </c>
      <c r="E18" s="14">
        <v>0.45</v>
      </c>
      <c r="F18" s="14">
        <v>0.45</v>
      </c>
    </row>
    <row r="19" spans="1:6">
      <c r="A19" s="1"/>
      <c r="B19" s="1"/>
      <c r="C19" s="1"/>
      <c r="D19" s="1"/>
      <c r="E19" s="1"/>
      <c r="F19" s="1"/>
    </row>
    <row r="20" spans="1:6" ht="13.5" thickBot="1">
      <c r="A20" s="18" t="s">
        <v>109</v>
      </c>
      <c r="B20" s="19">
        <v>2017</v>
      </c>
      <c r="C20" s="19">
        <v>2018</v>
      </c>
      <c r="D20" s="19">
        <v>2019</v>
      </c>
      <c r="E20" s="19">
        <v>2020</v>
      </c>
      <c r="F20" s="19">
        <v>2021</v>
      </c>
    </row>
    <row r="21" spans="1:6">
      <c r="A21" s="15" t="s">
        <v>102</v>
      </c>
      <c r="B21" s="12">
        <v>9821</v>
      </c>
      <c r="C21" s="12">
        <v>9689.5074387790009</v>
      </c>
      <c r="D21" s="12">
        <v>9515</v>
      </c>
      <c r="E21" s="12">
        <v>7847</v>
      </c>
      <c r="F21" s="12">
        <v>7954</v>
      </c>
    </row>
    <row r="22" spans="1:6">
      <c r="A22" s="15" t="s">
        <v>104</v>
      </c>
      <c r="B22" s="14">
        <v>0.96</v>
      </c>
      <c r="C22" s="14">
        <v>0.95</v>
      </c>
      <c r="D22" s="14">
        <v>0.93</v>
      </c>
      <c r="E22" s="14">
        <v>0.77</v>
      </c>
      <c r="F22" s="14">
        <v>0.78</v>
      </c>
    </row>
    <row r="23" spans="1:6">
      <c r="A23" s="15" t="s">
        <v>105</v>
      </c>
      <c r="B23" s="14">
        <v>0.75</v>
      </c>
      <c r="C23" s="14">
        <v>0.73</v>
      </c>
      <c r="D23" s="14">
        <v>0.74</v>
      </c>
      <c r="E23" s="14">
        <v>0.75</v>
      </c>
      <c r="F23" s="14">
        <v>0.79</v>
      </c>
    </row>
    <row r="24" spans="1:6">
      <c r="A24" s="15" t="s">
        <v>106</v>
      </c>
      <c r="B24" s="14">
        <v>0.3</v>
      </c>
      <c r="C24" s="14">
        <v>0.28000000000000003</v>
      </c>
      <c r="D24" s="14">
        <v>0.28999999999999998</v>
      </c>
      <c r="E24" s="14">
        <v>0.31</v>
      </c>
      <c r="F24" s="14">
        <v>0.33</v>
      </c>
    </row>
    <row r="25" spans="1:6">
      <c r="A25" s="15" t="s">
        <v>107</v>
      </c>
      <c r="B25" s="14">
        <v>0.45</v>
      </c>
      <c r="C25" s="14">
        <v>0.45</v>
      </c>
      <c r="D25" s="14">
        <v>0.45</v>
      </c>
      <c r="E25" s="14">
        <v>0.44</v>
      </c>
      <c r="F25" s="14">
        <v>0.46</v>
      </c>
    </row>
    <row r="26" spans="1:6" s="11" customFormat="1"/>
    <row r="27" spans="1:6" s="11" customFormat="1"/>
    <row r="28" spans="1:6" s="11" customFormat="1"/>
    <row r="29" spans="1:6" s="11" customFormat="1"/>
    <row r="30" spans="1:6"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9"/>
  <sheetViews>
    <sheetView view="pageBreakPreview" zoomScaleNormal="100" zoomScaleSheetLayoutView="100" workbookViewId="0"/>
  </sheetViews>
  <sheetFormatPr defaultRowHeight="12.75"/>
  <cols>
    <col min="1" max="1" width="45.140625" customWidth="1"/>
    <col min="2" max="6" width="10.42578125" bestFit="1" customWidth="1"/>
    <col min="9" max="9" width="45.140625" customWidth="1"/>
  </cols>
  <sheetData>
    <row r="1" spans="1:6" ht="15.75">
      <c r="A1" s="13" t="s">
        <v>229</v>
      </c>
      <c r="B1" s="11"/>
      <c r="C1" s="11"/>
      <c r="D1" s="11"/>
      <c r="E1" s="11"/>
      <c r="F1" s="11"/>
    </row>
    <row r="2" spans="1:6" ht="15.75">
      <c r="A2" s="13"/>
      <c r="B2" s="11"/>
      <c r="C2" s="11"/>
      <c r="D2" s="11"/>
      <c r="E2" s="11"/>
      <c r="F2" s="11"/>
    </row>
    <row r="3" spans="1:6" ht="18" customHeight="1" thickBot="1">
      <c r="A3" s="20" t="s">
        <v>101</v>
      </c>
      <c r="B3" s="19">
        <v>2019</v>
      </c>
      <c r="C3" s="19">
        <v>2020</v>
      </c>
      <c r="D3" s="19">
        <v>2021</v>
      </c>
    </row>
    <row r="4" spans="1:6" ht="26.25" customHeight="1" thickBot="1">
      <c r="A4" s="25" t="s">
        <v>120</v>
      </c>
      <c r="B4" s="36">
        <v>29778</v>
      </c>
      <c r="C4" s="36">
        <v>25604</v>
      </c>
      <c r="D4" s="36">
        <v>26590</v>
      </c>
    </row>
    <row r="5" spans="1:6" ht="25.5">
      <c r="A5" s="16" t="s">
        <v>110</v>
      </c>
      <c r="B5" s="21">
        <v>7384</v>
      </c>
      <c r="C5" s="21">
        <v>6437</v>
      </c>
      <c r="D5" s="21">
        <v>6824</v>
      </c>
    </row>
    <row r="6" spans="1:6" ht="25.5">
      <c r="A6" s="17" t="s">
        <v>111</v>
      </c>
      <c r="B6" s="21">
        <v>16289</v>
      </c>
      <c r="C6" s="21">
        <v>13939</v>
      </c>
      <c r="D6" s="21">
        <v>14497</v>
      </c>
    </row>
    <row r="7" spans="1:6" ht="25.5">
      <c r="A7" s="17" t="s">
        <v>112</v>
      </c>
      <c r="B7" s="140">
        <v>4725</v>
      </c>
      <c r="C7" s="140">
        <v>3837</v>
      </c>
      <c r="D7" s="140">
        <v>3620</v>
      </c>
    </row>
    <row r="8" spans="1:6" ht="18" customHeight="1" thickBot="1">
      <c r="A8" s="24" t="s">
        <v>118</v>
      </c>
      <c r="B8" s="23">
        <v>1380</v>
      </c>
      <c r="C8" s="23">
        <v>1391</v>
      </c>
      <c r="D8" s="23">
        <v>1649</v>
      </c>
    </row>
    <row r="9" spans="1:6" ht="13.5" thickBot="1">
      <c r="A9" s="1"/>
      <c r="B9" s="1"/>
      <c r="C9" s="1"/>
      <c r="D9" s="1"/>
    </row>
    <row r="10" spans="1:6" ht="26.25" customHeight="1" thickBot="1">
      <c r="A10" s="25" t="s">
        <v>121</v>
      </c>
      <c r="B10" s="36">
        <v>5410</v>
      </c>
      <c r="C10" s="36">
        <v>5097</v>
      </c>
      <c r="D10" s="36">
        <v>5169</v>
      </c>
    </row>
    <row r="11" spans="1:6" ht="25.5">
      <c r="A11" s="17" t="s">
        <v>113</v>
      </c>
      <c r="B11" s="21">
        <v>1044</v>
      </c>
      <c r="C11" s="21">
        <v>1007</v>
      </c>
      <c r="D11" s="21">
        <v>858</v>
      </c>
    </row>
    <row r="12" spans="1:6" ht="25.5">
      <c r="A12" s="17" t="s">
        <v>114</v>
      </c>
      <c r="B12" s="140">
        <v>549</v>
      </c>
      <c r="C12" s="140">
        <v>475</v>
      </c>
      <c r="D12" s="140">
        <v>640</v>
      </c>
    </row>
    <row r="13" spans="1:6" ht="25.5">
      <c r="A13" s="17" t="s">
        <v>230</v>
      </c>
      <c r="B13" s="21">
        <v>424</v>
      </c>
      <c r="C13" s="21">
        <v>371</v>
      </c>
      <c r="D13" s="21">
        <v>345</v>
      </c>
    </row>
    <row r="14" spans="1:6" ht="38.25">
      <c r="A14" s="17" t="s">
        <v>116</v>
      </c>
      <c r="B14" s="21">
        <v>1059</v>
      </c>
      <c r="C14" s="21">
        <v>1104</v>
      </c>
      <c r="D14" s="21">
        <v>1121</v>
      </c>
    </row>
    <row r="15" spans="1:6" ht="25.5">
      <c r="A15" s="17" t="s">
        <v>117</v>
      </c>
      <c r="B15" s="21">
        <v>333</v>
      </c>
      <c r="C15" s="21">
        <v>387</v>
      </c>
      <c r="D15" s="21">
        <v>340</v>
      </c>
    </row>
    <row r="16" spans="1:6" ht="18" customHeight="1">
      <c r="A16" s="5" t="s">
        <v>3</v>
      </c>
      <c r="B16" s="21">
        <v>648</v>
      </c>
      <c r="C16" s="21">
        <v>605</v>
      </c>
      <c r="D16" s="21">
        <v>518</v>
      </c>
    </row>
    <row r="17" spans="1:6" ht="18" customHeight="1" thickBot="1">
      <c r="A17" s="96" t="s">
        <v>118</v>
      </c>
      <c r="B17" s="23">
        <v>1353</v>
      </c>
      <c r="C17" s="23">
        <v>1148</v>
      </c>
      <c r="D17" s="23">
        <v>1347</v>
      </c>
    </row>
    <row r="18" spans="1:6" ht="13.5" thickBot="1">
      <c r="A18" s="11"/>
      <c r="B18" s="105"/>
      <c r="C18" s="105"/>
      <c r="D18" s="105"/>
    </row>
    <row r="19" spans="1:6" ht="26.25" customHeight="1" thickBot="1">
      <c r="A19" s="25" t="s">
        <v>125</v>
      </c>
      <c r="B19" s="36">
        <v>35188</v>
      </c>
      <c r="C19" s="36">
        <v>30701</v>
      </c>
      <c r="D19" s="36">
        <v>31759</v>
      </c>
    </row>
    <row r="20" spans="1:6" ht="15.75">
      <c r="A20" s="13"/>
      <c r="B20" s="11"/>
      <c r="C20" s="11"/>
      <c r="D20" s="11"/>
      <c r="E20" s="11"/>
      <c r="F20" s="11"/>
    </row>
    <row r="21" spans="1:6" ht="15.75">
      <c r="A21" s="13"/>
      <c r="B21" s="11"/>
      <c r="C21" s="11"/>
      <c r="D21" s="11"/>
      <c r="E21" s="11"/>
      <c r="F21" s="11"/>
    </row>
    <row r="22" spans="1:6" ht="15.75">
      <c r="A22" s="13" t="s">
        <v>231</v>
      </c>
      <c r="B22" s="11"/>
      <c r="C22" s="11"/>
      <c r="D22" s="11"/>
      <c r="E22" s="11"/>
      <c r="F22" s="11"/>
    </row>
    <row r="23" spans="1:6" ht="15.75">
      <c r="A23" s="13"/>
      <c r="B23" s="11"/>
      <c r="C23" s="11"/>
      <c r="D23" s="11"/>
      <c r="E23" s="11"/>
      <c r="F23" s="11"/>
    </row>
    <row r="24" spans="1:6" ht="18" customHeight="1" thickBot="1">
      <c r="A24" s="20" t="s">
        <v>101</v>
      </c>
      <c r="B24" s="19"/>
      <c r="C24" s="19">
        <v>2017</v>
      </c>
      <c r="D24" s="19">
        <v>2018</v>
      </c>
    </row>
    <row r="25" spans="1:6" ht="26.25" customHeight="1" thickBot="1">
      <c r="A25" s="25" t="s">
        <v>6</v>
      </c>
      <c r="B25" s="36"/>
      <c r="C25" s="36">
        <v>34424</v>
      </c>
      <c r="D25" s="36">
        <v>34444</v>
      </c>
    </row>
    <row r="26" spans="1:6" ht="25.5">
      <c r="A26" s="16" t="s">
        <v>110</v>
      </c>
      <c r="B26" s="21"/>
      <c r="C26" s="21">
        <v>7526</v>
      </c>
      <c r="D26" s="21">
        <v>7344</v>
      </c>
    </row>
    <row r="27" spans="1:6" ht="25.5">
      <c r="A27" s="17" t="s">
        <v>111</v>
      </c>
      <c r="B27" s="21"/>
      <c r="C27" s="21">
        <v>15406</v>
      </c>
      <c r="D27" s="21">
        <v>15816</v>
      </c>
    </row>
    <row r="28" spans="1:6" ht="26.25" thickBot="1">
      <c r="A28" s="22" t="s">
        <v>112</v>
      </c>
      <c r="B28" s="23"/>
      <c r="C28" s="23">
        <v>4887</v>
      </c>
      <c r="D28" s="23">
        <v>4974</v>
      </c>
    </row>
    <row r="29" spans="1:6" ht="25.5">
      <c r="A29" s="17" t="s">
        <v>113</v>
      </c>
      <c r="B29" s="21"/>
      <c r="C29" s="21">
        <v>892</v>
      </c>
      <c r="D29" s="21">
        <v>873</v>
      </c>
    </row>
    <row r="30" spans="1:6" ht="26.25" thickBot="1">
      <c r="A30" s="22" t="s">
        <v>114</v>
      </c>
      <c r="B30" s="23"/>
      <c r="C30" s="23">
        <v>565</v>
      </c>
      <c r="D30" s="23">
        <v>532</v>
      </c>
    </row>
    <row r="31" spans="1:6" ht="25.5">
      <c r="A31" s="17" t="s">
        <v>115</v>
      </c>
      <c r="B31" s="21"/>
      <c r="C31" s="21">
        <v>364</v>
      </c>
      <c r="D31" s="21">
        <v>370</v>
      </c>
    </row>
    <row r="32" spans="1:6" ht="38.25">
      <c r="A32" s="17" t="s">
        <v>116</v>
      </c>
      <c r="B32" s="21"/>
      <c r="C32" s="21">
        <v>1088</v>
      </c>
      <c r="D32" s="21">
        <v>1074</v>
      </c>
    </row>
    <row r="33" spans="1:4" ht="25.5">
      <c r="A33" s="17" t="s">
        <v>117</v>
      </c>
      <c r="B33" s="21"/>
      <c r="C33" s="21">
        <v>395</v>
      </c>
      <c r="D33" s="21">
        <v>383</v>
      </c>
    </row>
    <row r="34" spans="1:4">
      <c r="A34" s="5" t="s">
        <v>3</v>
      </c>
      <c r="B34" s="21"/>
      <c r="C34" s="21">
        <v>519</v>
      </c>
      <c r="D34" s="21">
        <v>486</v>
      </c>
    </row>
    <row r="35" spans="1:4" ht="13.5" thickBot="1">
      <c r="A35" s="96" t="s">
        <v>118</v>
      </c>
      <c r="B35" s="23"/>
      <c r="C35" s="23">
        <v>2782</v>
      </c>
      <c r="D35" s="23">
        <v>2592</v>
      </c>
    </row>
    <row r="36" spans="1:4" ht="13.5" thickBot="1">
      <c r="A36" s="11"/>
      <c r="B36" s="105"/>
      <c r="C36" s="105"/>
      <c r="D36" s="105"/>
    </row>
    <row r="37" spans="1:4" ht="26.25" customHeight="1" thickBot="1">
      <c r="A37" s="25" t="s">
        <v>125</v>
      </c>
      <c r="B37" s="36"/>
      <c r="C37" s="36">
        <v>34424</v>
      </c>
      <c r="D37" s="36">
        <v>34444</v>
      </c>
    </row>
    <row r="38" spans="1:4">
      <c r="D38" s="11"/>
    </row>
    <row r="39" spans="1:4">
      <c r="D39" s="11"/>
    </row>
  </sheetData>
  <pageMargins left="0.7" right="0.7" top="0.75" bottom="0.75" header="0.3" footer="0.3"/>
  <pageSetup paperSize="9" scale="42" orientation="portrait" r:id="rId1"/>
  <colBreaks count="1" manualBreakCount="1">
    <brk id="18" max="2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51"/>
  <sheetViews>
    <sheetView view="pageBreakPreview" zoomScaleNormal="100" zoomScaleSheetLayoutView="100" workbookViewId="0"/>
  </sheetViews>
  <sheetFormatPr defaultRowHeight="12.75"/>
  <cols>
    <col min="1" max="1" width="45.140625" customWidth="1"/>
    <col min="2" max="6" width="10.42578125" bestFit="1" customWidth="1"/>
    <col min="9" max="9" width="45.140625" customWidth="1"/>
  </cols>
  <sheetData>
    <row r="1" spans="1:6" ht="15.75">
      <c r="A1" s="13" t="s">
        <v>119</v>
      </c>
      <c r="B1" s="11"/>
      <c r="C1" s="11"/>
      <c r="D1" s="11"/>
      <c r="E1" s="11"/>
      <c r="F1" s="11"/>
    </row>
    <row r="2" spans="1:6" ht="15.75">
      <c r="A2" s="13"/>
      <c r="B2" s="11"/>
      <c r="C2" s="11"/>
      <c r="D2" s="11"/>
      <c r="E2" s="11"/>
      <c r="F2" s="11"/>
    </row>
    <row r="3" spans="1:6" ht="18" customHeight="1" thickBot="1">
      <c r="A3" s="20" t="s">
        <v>101</v>
      </c>
      <c r="B3" s="19">
        <v>2019</v>
      </c>
      <c r="C3" s="19">
        <v>2020</v>
      </c>
      <c r="D3" s="19">
        <v>2021</v>
      </c>
    </row>
    <row r="4" spans="1:6" ht="26.25" customHeight="1" thickBot="1">
      <c r="A4" s="25" t="s">
        <v>120</v>
      </c>
      <c r="B4" s="36">
        <v>27553</v>
      </c>
      <c r="C4" s="36">
        <v>23560</v>
      </c>
      <c r="D4" s="36">
        <v>24389</v>
      </c>
    </row>
    <row r="5" spans="1:6" ht="25.5">
      <c r="A5" s="16" t="s">
        <v>110</v>
      </c>
      <c r="B5" s="21">
        <v>5231</v>
      </c>
      <c r="C5" s="21">
        <v>4530</v>
      </c>
      <c r="D5" s="21">
        <v>4756</v>
      </c>
    </row>
    <row r="6" spans="1:6" ht="25.5">
      <c r="A6" s="17" t="s">
        <v>111</v>
      </c>
      <c r="B6" s="21">
        <v>13974</v>
      </c>
      <c r="C6" s="21">
        <v>11799</v>
      </c>
      <c r="D6" s="21">
        <v>12350</v>
      </c>
    </row>
    <row r="7" spans="1:6" ht="25.5">
      <c r="A7" s="17" t="s">
        <v>112</v>
      </c>
      <c r="B7" s="140">
        <v>4780</v>
      </c>
      <c r="C7" s="140">
        <v>3771</v>
      </c>
      <c r="D7" s="140">
        <v>3589</v>
      </c>
    </row>
    <row r="8" spans="1:6" ht="18" customHeight="1" thickBot="1">
      <c r="A8" s="24" t="s">
        <v>118</v>
      </c>
      <c r="B8" s="23">
        <v>3568</v>
      </c>
      <c r="C8" s="23">
        <v>3460</v>
      </c>
      <c r="D8" s="23">
        <v>3694</v>
      </c>
    </row>
    <row r="9" spans="1:6" ht="13.5" thickBot="1">
      <c r="A9" s="1"/>
      <c r="B9" s="1"/>
      <c r="C9" s="1"/>
      <c r="D9" s="1"/>
    </row>
    <row r="10" spans="1:6" ht="26.25" customHeight="1" thickBot="1">
      <c r="A10" s="25" t="s">
        <v>121</v>
      </c>
      <c r="B10" s="36">
        <v>5187</v>
      </c>
      <c r="C10" s="36">
        <v>5106</v>
      </c>
      <c r="D10" s="36">
        <v>4906</v>
      </c>
    </row>
    <row r="11" spans="1:6" ht="25.5">
      <c r="A11" s="17" t="s">
        <v>113</v>
      </c>
      <c r="B11" s="21">
        <v>1022</v>
      </c>
      <c r="C11" s="21">
        <v>959</v>
      </c>
      <c r="D11" s="21">
        <v>794</v>
      </c>
    </row>
    <row r="12" spans="1:6" ht="25.5">
      <c r="A12" s="17" t="s">
        <v>114</v>
      </c>
      <c r="B12" s="140">
        <v>519</v>
      </c>
      <c r="C12" s="140">
        <v>498</v>
      </c>
      <c r="D12" s="140">
        <v>603</v>
      </c>
    </row>
    <row r="13" spans="1:6" ht="25.5">
      <c r="A13" s="17" t="s">
        <v>230</v>
      </c>
      <c r="B13" s="21">
        <v>424</v>
      </c>
      <c r="C13" s="21">
        <v>373</v>
      </c>
      <c r="D13" s="21">
        <v>347</v>
      </c>
    </row>
    <row r="14" spans="1:6" ht="38.25">
      <c r="A14" s="17" t="s">
        <v>116</v>
      </c>
      <c r="B14" s="21">
        <v>1030</v>
      </c>
      <c r="C14" s="21">
        <v>1122</v>
      </c>
      <c r="D14" s="21">
        <v>1134</v>
      </c>
    </row>
    <row r="15" spans="1:6" ht="25.5">
      <c r="A15" s="17" t="s">
        <v>117</v>
      </c>
      <c r="B15" s="21">
        <v>343</v>
      </c>
      <c r="C15" s="21">
        <v>396</v>
      </c>
      <c r="D15" s="21">
        <v>331</v>
      </c>
    </row>
    <row r="16" spans="1:6" ht="18" customHeight="1">
      <c r="A16" s="5" t="s">
        <v>3</v>
      </c>
      <c r="B16" s="21">
        <v>647</v>
      </c>
      <c r="C16" s="21">
        <v>631</v>
      </c>
      <c r="D16" s="21">
        <v>518</v>
      </c>
    </row>
    <row r="17" spans="1:6" ht="18" customHeight="1" thickBot="1">
      <c r="A17" s="96" t="s">
        <v>118</v>
      </c>
      <c r="B17" s="23">
        <v>1202</v>
      </c>
      <c r="C17" s="23">
        <v>1127</v>
      </c>
      <c r="D17" s="23">
        <v>1179</v>
      </c>
    </row>
    <row r="18" spans="1:6" ht="13.5" thickBot="1">
      <c r="A18" s="1"/>
      <c r="B18" s="1"/>
      <c r="C18" s="1"/>
      <c r="D18" s="1"/>
    </row>
    <row r="19" spans="1:6" ht="26.25" customHeight="1" thickBot="1">
      <c r="A19" s="25" t="s">
        <v>122</v>
      </c>
      <c r="B19" s="36">
        <v>9817</v>
      </c>
      <c r="C19" s="36">
        <v>8852</v>
      </c>
      <c r="D19" s="36">
        <v>8974</v>
      </c>
    </row>
    <row r="20" spans="1:6" ht="25.5">
      <c r="A20" s="16" t="s">
        <v>110</v>
      </c>
      <c r="B20" s="21">
        <v>3776</v>
      </c>
      <c r="C20" s="21">
        <v>3455</v>
      </c>
      <c r="D20" s="21">
        <v>3568</v>
      </c>
    </row>
    <row r="21" spans="1:6" ht="26.25" thickBot="1">
      <c r="A21" s="22" t="s">
        <v>123</v>
      </c>
      <c r="B21" s="23">
        <v>6041</v>
      </c>
      <c r="C21" s="23">
        <v>5397</v>
      </c>
      <c r="D21" s="23">
        <v>5406</v>
      </c>
    </row>
    <row r="22" spans="1:6" ht="13.5" thickBot="1">
      <c r="A22" s="18"/>
      <c r="B22" s="19"/>
      <c r="C22" s="19"/>
      <c r="D22" s="19"/>
    </row>
    <row r="23" spans="1:6" ht="26.25" customHeight="1" thickBot="1">
      <c r="A23" s="25" t="s">
        <v>124</v>
      </c>
      <c r="B23" s="36">
        <v>736</v>
      </c>
      <c r="C23" s="36">
        <v>742</v>
      </c>
      <c r="D23" s="36">
        <v>654</v>
      </c>
    </row>
    <row r="24" spans="1:6" ht="13.5" thickBot="1">
      <c r="A24" s="11"/>
      <c r="B24" s="105"/>
      <c r="C24" s="105"/>
      <c r="D24" s="105"/>
    </row>
    <row r="25" spans="1:6" ht="26.25" customHeight="1" thickBot="1">
      <c r="A25" s="25" t="s">
        <v>125</v>
      </c>
      <c r="B25" s="36">
        <v>43293</v>
      </c>
      <c r="C25" s="36">
        <v>38260</v>
      </c>
      <c r="D25" s="36">
        <v>38923</v>
      </c>
    </row>
    <row r="26" spans="1:6" ht="15.75">
      <c r="A26" s="13"/>
      <c r="B26" s="11"/>
      <c r="C26" s="11"/>
      <c r="D26" s="11"/>
      <c r="E26" s="11"/>
      <c r="F26" s="11"/>
    </row>
    <row r="27" spans="1:6" ht="15.75">
      <c r="A27" s="13"/>
      <c r="B27" s="11"/>
      <c r="C27" s="11"/>
      <c r="D27" s="11"/>
      <c r="E27" s="11"/>
      <c r="F27" s="11"/>
    </row>
    <row r="28" spans="1:6" ht="15.75">
      <c r="A28" s="13" t="s">
        <v>126</v>
      </c>
      <c r="B28" s="11"/>
      <c r="C28" s="11"/>
      <c r="D28" s="11"/>
      <c r="E28" s="11"/>
      <c r="F28" s="11"/>
    </row>
    <row r="29" spans="1:6" ht="15.75">
      <c r="A29" s="13"/>
      <c r="B29" s="11"/>
      <c r="C29" s="11"/>
      <c r="D29" s="11"/>
      <c r="E29" s="11"/>
      <c r="F29" s="11"/>
    </row>
    <row r="30" spans="1:6" ht="18" customHeight="1" thickBot="1">
      <c r="A30" s="20" t="s">
        <v>101</v>
      </c>
      <c r="B30" s="19"/>
      <c r="C30" s="19">
        <v>2017</v>
      </c>
      <c r="D30" s="19">
        <v>2018</v>
      </c>
    </row>
    <row r="31" spans="1:6" ht="26.25" customHeight="1" thickBot="1">
      <c r="A31" s="25" t="s">
        <v>6</v>
      </c>
      <c r="B31" s="36"/>
      <c r="C31" s="36">
        <v>32925</v>
      </c>
      <c r="D31" s="36">
        <v>32716</v>
      </c>
    </row>
    <row r="32" spans="1:6" ht="25.5">
      <c r="A32" s="16" t="s">
        <v>110</v>
      </c>
      <c r="B32" s="21"/>
      <c r="C32" s="21">
        <v>5818</v>
      </c>
      <c r="D32" s="21">
        <v>5450</v>
      </c>
    </row>
    <row r="33" spans="1:4" ht="25.5">
      <c r="A33" s="17" t="s">
        <v>111</v>
      </c>
      <c r="B33" s="21"/>
      <c r="C33" s="21">
        <v>13343</v>
      </c>
      <c r="D33" s="21">
        <v>13653</v>
      </c>
    </row>
    <row r="34" spans="1:4" ht="26.25" thickBot="1">
      <c r="A34" s="22" t="s">
        <v>112</v>
      </c>
      <c r="B34" s="23"/>
      <c r="C34" s="23">
        <v>4879</v>
      </c>
      <c r="D34" s="23">
        <v>5032</v>
      </c>
    </row>
    <row r="35" spans="1:4" ht="25.5">
      <c r="A35" s="17" t="s">
        <v>113</v>
      </c>
      <c r="B35" s="21"/>
      <c r="C35" s="21">
        <v>868</v>
      </c>
      <c r="D35" s="21">
        <v>849</v>
      </c>
    </row>
    <row r="36" spans="1:4" ht="26.25" thickBot="1">
      <c r="A36" s="22" t="s">
        <v>114</v>
      </c>
      <c r="B36" s="23"/>
      <c r="C36" s="23">
        <v>550</v>
      </c>
      <c r="D36" s="23">
        <v>540</v>
      </c>
    </row>
    <row r="37" spans="1:4" ht="25.5">
      <c r="A37" s="17" t="s">
        <v>115</v>
      </c>
      <c r="B37" s="21"/>
      <c r="C37" s="21">
        <v>360</v>
      </c>
      <c r="D37" s="21">
        <v>368</v>
      </c>
    </row>
    <row r="38" spans="1:4" ht="38.25">
      <c r="A38" s="17" t="s">
        <v>116</v>
      </c>
      <c r="B38" s="21"/>
      <c r="C38" s="21">
        <v>1081</v>
      </c>
      <c r="D38" s="21">
        <v>1067</v>
      </c>
    </row>
    <row r="39" spans="1:4" ht="25.5">
      <c r="A39" s="17" t="s">
        <v>117</v>
      </c>
      <c r="B39" s="21"/>
      <c r="C39" s="21">
        <v>391</v>
      </c>
      <c r="D39" s="21">
        <v>371</v>
      </c>
    </row>
    <row r="40" spans="1:4">
      <c r="A40" s="5" t="s">
        <v>3</v>
      </c>
      <c r="B40" s="21"/>
      <c r="C40" s="21">
        <v>523</v>
      </c>
      <c r="D40" s="21">
        <v>508</v>
      </c>
    </row>
    <row r="41" spans="1:4" ht="13.5" thickBot="1">
      <c r="A41" s="96" t="s">
        <v>118</v>
      </c>
      <c r="B41" s="23"/>
      <c r="C41" s="23">
        <v>5112</v>
      </c>
      <c r="D41" s="23">
        <v>4878</v>
      </c>
    </row>
    <row r="42" spans="1:4" ht="13.5" thickBot="1">
      <c r="A42" s="1"/>
      <c r="B42" s="1"/>
      <c r="C42" s="1"/>
      <c r="D42" s="1"/>
    </row>
    <row r="43" spans="1:4" ht="26.25" customHeight="1" thickBot="1">
      <c r="A43" s="25" t="s">
        <v>122</v>
      </c>
      <c r="B43" s="36"/>
      <c r="C43" s="36">
        <v>8819</v>
      </c>
      <c r="D43" s="36">
        <v>9448</v>
      </c>
    </row>
    <row r="44" spans="1:4" ht="25.5">
      <c r="A44" s="16" t="s">
        <v>110</v>
      </c>
      <c r="B44" s="21"/>
      <c r="C44" s="21">
        <v>3339</v>
      </c>
      <c r="D44" s="21">
        <v>3546</v>
      </c>
    </row>
    <row r="45" spans="1:4" ht="26.25" thickBot="1">
      <c r="A45" s="22" t="s">
        <v>123</v>
      </c>
      <c r="B45" s="23"/>
      <c r="C45" s="23">
        <v>5480</v>
      </c>
      <c r="D45" s="23">
        <v>5902</v>
      </c>
    </row>
    <row r="46" spans="1:4" ht="13.5" thickBot="1">
      <c r="A46" s="18"/>
      <c r="B46" s="19"/>
      <c r="C46" s="19"/>
      <c r="D46" s="19"/>
    </row>
    <row r="47" spans="1:4" ht="26.25" customHeight="1" thickBot="1">
      <c r="A47" s="25" t="s">
        <v>124</v>
      </c>
      <c r="B47" s="36"/>
      <c r="C47" s="36">
        <v>638</v>
      </c>
      <c r="D47" s="36">
        <v>728</v>
      </c>
    </row>
    <row r="48" spans="1:4" ht="13.5" thickBot="1">
      <c r="A48" s="11"/>
      <c r="B48" s="105"/>
      <c r="C48" s="105"/>
      <c r="D48" s="105"/>
    </row>
    <row r="49" spans="1:4" ht="26.25" customHeight="1" thickBot="1">
      <c r="A49" s="25" t="s">
        <v>125</v>
      </c>
      <c r="B49" s="36"/>
      <c r="C49" s="36">
        <v>42382</v>
      </c>
      <c r="D49" s="36">
        <v>42892</v>
      </c>
    </row>
    <row r="50" spans="1:4">
      <c r="D50" s="11"/>
    </row>
    <row r="51" spans="1:4">
      <c r="D51" s="11"/>
    </row>
  </sheetData>
  <pageMargins left="0.7" right="0.7" top="0.75" bottom="0.75" header="0.3" footer="0.3"/>
  <pageSetup paperSize="9" scale="42" orientation="portrait" r:id="rId1"/>
  <colBreaks count="1" manualBreakCount="1">
    <brk id="18" max="2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3" t="s">
        <v>127</v>
      </c>
      <c r="B1" s="11"/>
      <c r="C1" s="11"/>
      <c r="D1" s="11"/>
      <c r="E1" s="11"/>
      <c r="F1" s="11"/>
      <c r="G1" s="11"/>
      <c r="H1" s="11"/>
      <c r="I1" s="11"/>
      <c r="J1" s="11"/>
      <c r="K1" s="11"/>
      <c r="L1" s="11"/>
    </row>
    <row r="2" spans="1:14" ht="15.75">
      <c r="A2" s="13" t="s">
        <v>128</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97"/>
      <c r="E5" s="12"/>
      <c r="F5" s="11"/>
      <c r="G5" s="11"/>
      <c r="H5" s="11"/>
      <c r="I5" s="11"/>
      <c r="J5" s="11"/>
      <c r="K5" s="11"/>
      <c r="L5" s="11"/>
      <c r="M5" s="11"/>
      <c r="N5" s="11"/>
    </row>
    <row r="6" spans="1:14">
      <c r="A6" s="11"/>
      <c r="B6" s="11"/>
      <c r="C6" s="11"/>
      <c r="D6" s="97"/>
      <c r="E6" s="12"/>
      <c r="F6" s="11"/>
      <c r="G6" s="11"/>
      <c r="H6" s="11"/>
      <c r="I6" s="11"/>
      <c r="J6" s="11"/>
      <c r="K6" s="11"/>
      <c r="L6" s="11"/>
      <c r="M6" s="11"/>
      <c r="N6" s="11"/>
    </row>
    <row r="7" spans="1:14">
      <c r="A7" s="11"/>
      <c r="B7" s="11"/>
      <c r="C7" s="11"/>
      <c r="D7" s="97"/>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94</v>
      </c>
      <c r="D10" s="97">
        <v>0.60599999999999998</v>
      </c>
      <c r="E10" s="141"/>
      <c r="F10" s="11"/>
      <c r="G10" s="11"/>
      <c r="H10" s="11"/>
      <c r="I10" s="11"/>
      <c r="J10" s="11"/>
      <c r="K10" s="11"/>
      <c r="L10" s="11"/>
      <c r="M10" s="11"/>
      <c r="N10" s="11"/>
    </row>
    <row r="11" spans="1:14">
      <c r="A11" s="11"/>
      <c r="B11" s="11"/>
      <c r="C11" s="11" t="s">
        <v>95</v>
      </c>
      <c r="D11" s="97">
        <v>0.28499999999999998</v>
      </c>
      <c r="E11" s="11"/>
      <c r="F11" s="11"/>
      <c r="G11" s="11"/>
      <c r="H11" s="11"/>
      <c r="I11" s="11"/>
      <c r="J11" s="11"/>
      <c r="K11" s="11"/>
      <c r="L11" s="11"/>
      <c r="M11" s="11"/>
      <c r="N11" s="11"/>
    </row>
    <row r="12" spans="1:14">
      <c r="A12" s="11"/>
      <c r="B12" s="11"/>
      <c r="C12" s="11" t="s">
        <v>129</v>
      </c>
      <c r="D12" s="97">
        <v>0.10100000000000001</v>
      </c>
      <c r="E12" s="11"/>
      <c r="F12" s="11"/>
      <c r="G12" s="11"/>
      <c r="H12" s="11"/>
      <c r="I12" s="11"/>
      <c r="J12" s="11"/>
      <c r="K12" s="11"/>
      <c r="L12" s="11"/>
      <c r="M12" s="11"/>
      <c r="N12" s="11"/>
    </row>
    <row r="13" spans="1:14">
      <c r="A13" s="11"/>
      <c r="B13" s="11"/>
      <c r="C13" s="11" t="s">
        <v>130</v>
      </c>
      <c r="D13" s="97">
        <v>8.0000000000000002E-3</v>
      </c>
      <c r="E13" s="11"/>
      <c r="F13" s="11"/>
      <c r="G13" s="11"/>
      <c r="H13" s="11"/>
      <c r="I13" s="11"/>
      <c r="J13" s="11"/>
      <c r="K13" s="11"/>
      <c r="L13" s="11"/>
      <c r="M13" s="11"/>
      <c r="N13" s="11"/>
    </row>
    <row r="14" spans="1:14">
      <c r="A14" s="11"/>
      <c r="B14" s="11"/>
      <c r="C14" s="11" t="s">
        <v>11</v>
      </c>
      <c r="D14" s="97">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98"/>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57"/>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8" ht="15.75">
      <c r="A1" s="13" t="s">
        <v>131</v>
      </c>
      <c r="B1" s="11"/>
      <c r="C1" s="11"/>
      <c r="D1" s="11"/>
      <c r="E1" s="11"/>
      <c r="F1" s="11"/>
      <c r="G1" s="11"/>
      <c r="H1" s="11"/>
    </row>
    <row r="2" spans="1:8" ht="15.75">
      <c r="A2" s="13"/>
      <c r="B2" s="11"/>
      <c r="C2" s="11"/>
      <c r="D2" s="12"/>
      <c r="E2" s="11"/>
      <c r="F2" s="11"/>
      <c r="G2" s="11"/>
      <c r="H2" s="11"/>
    </row>
    <row r="3" spans="1:8">
      <c r="A3" s="98" t="s">
        <v>132</v>
      </c>
      <c r="B3" s="11"/>
      <c r="C3" s="11"/>
      <c r="D3" s="11"/>
      <c r="E3" s="11"/>
      <c r="F3" s="11"/>
      <c r="G3" s="11"/>
      <c r="H3" s="11"/>
    </row>
    <row r="4" spans="1:8">
      <c r="A4" s="11"/>
      <c r="B4" s="11"/>
      <c r="C4" s="11"/>
      <c r="D4" s="11"/>
      <c r="E4" s="11"/>
      <c r="F4" s="11"/>
      <c r="G4" s="11"/>
      <c r="H4" s="11"/>
    </row>
    <row r="5" spans="1:8">
      <c r="A5" s="11"/>
      <c r="B5" s="11"/>
      <c r="C5" s="11"/>
      <c r="D5" s="11"/>
      <c r="E5" s="11"/>
      <c r="F5" s="11"/>
      <c r="G5" s="11"/>
      <c r="H5" s="11"/>
    </row>
    <row r="6" spans="1:8">
      <c r="A6" s="11"/>
      <c r="B6" s="11"/>
      <c r="C6" s="11"/>
      <c r="D6" s="11"/>
      <c r="E6" s="11"/>
      <c r="F6" s="11"/>
      <c r="G6" s="11"/>
      <c r="H6" s="11"/>
    </row>
    <row r="7" spans="1:8">
      <c r="A7" s="11"/>
      <c r="B7" s="11"/>
      <c r="C7" s="11"/>
      <c r="D7" s="11"/>
      <c r="E7" s="11"/>
      <c r="F7" s="11"/>
      <c r="G7" s="11"/>
      <c r="H7" s="11"/>
    </row>
    <row r="8" spans="1:8">
      <c r="A8" s="11"/>
      <c r="B8" s="11"/>
      <c r="C8" s="11"/>
      <c r="D8" s="11"/>
      <c r="E8" s="11"/>
      <c r="F8" s="11"/>
      <c r="G8" s="11"/>
      <c r="H8" s="11"/>
    </row>
    <row r="9" spans="1:8">
      <c r="A9" s="11"/>
      <c r="B9" s="11"/>
      <c r="C9" s="11"/>
      <c r="D9" s="11"/>
      <c r="E9" s="11"/>
      <c r="F9" s="11"/>
      <c r="G9" s="11"/>
      <c r="H9" s="11"/>
    </row>
    <row r="10" spans="1:8">
      <c r="A10" s="11"/>
      <c r="B10" s="11"/>
      <c r="C10" s="11"/>
      <c r="D10" s="11"/>
      <c r="E10" s="11"/>
      <c r="F10" s="11"/>
      <c r="G10" s="11"/>
      <c r="H10" s="11"/>
    </row>
    <row r="11" spans="1:8">
      <c r="A11" s="11"/>
      <c r="B11" s="11"/>
      <c r="C11" s="11"/>
      <c r="D11" s="11"/>
      <c r="E11" s="11"/>
      <c r="F11" s="11"/>
      <c r="G11" s="11"/>
      <c r="H11" s="11"/>
    </row>
    <row r="12" spans="1:8">
      <c r="A12" s="11"/>
      <c r="B12" s="11"/>
      <c r="C12" s="11"/>
      <c r="D12" s="11"/>
      <c r="E12" s="11"/>
      <c r="F12" s="11"/>
      <c r="G12" s="11"/>
      <c r="H12" s="11"/>
    </row>
    <row r="13" spans="1:8">
      <c r="A13" s="11"/>
      <c r="B13" s="11"/>
      <c r="C13" s="11"/>
      <c r="D13" s="11"/>
      <c r="E13" s="11"/>
      <c r="F13" s="11"/>
      <c r="G13" s="11"/>
      <c r="H13" s="11"/>
    </row>
    <row r="14" spans="1:8">
      <c r="A14" s="11"/>
      <c r="B14" s="11"/>
      <c r="C14" s="11"/>
      <c r="D14" s="11"/>
      <c r="E14" s="11"/>
      <c r="F14" s="11"/>
      <c r="G14" s="11"/>
      <c r="H14" s="11"/>
    </row>
    <row r="15" spans="1:8">
      <c r="A15" s="11"/>
      <c r="B15" s="11"/>
      <c r="C15" s="11"/>
      <c r="D15" s="11"/>
      <c r="E15" s="11"/>
      <c r="F15" s="11"/>
      <c r="G15" s="11"/>
      <c r="H15" s="11"/>
    </row>
    <row r="16" spans="1:8">
      <c r="A16" s="11"/>
      <c r="B16" s="11"/>
      <c r="C16" s="11"/>
      <c r="D16" s="11"/>
      <c r="E16" s="11"/>
      <c r="F16" s="11"/>
      <c r="G16" s="11"/>
      <c r="H16" s="11"/>
    </row>
    <row r="17" spans="1:8">
      <c r="A17" s="11"/>
      <c r="B17" s="11"/>
      <c r="C17" s="11"/>
      <c r="D17" s="11"/>
      <c r="E17" s="11"/>
      <c r="F17" s="11"/>
      <c r="G17" s="11"/>
      <c r="H17" s="11"/>
    </row>
    <row r="18" spans="1:8">
      <c r="A18" s="11"/>
      <c r="B18" s="11"/>
      <c r="C18" s="11"/>
      <c r="D18" s="11"/>
      <c r="E18" s="11"/>
      <c r="F18" s="11"/>
      <c r="G18" s="11"/>
      <c r="H18" s="11"/>
    </row>
    <row r="19" spans="1:8">
      <c r="A19" s="11"/>
      <c r="B19" s="11"/>
      <c r="C19" s="11"/>
      <c r="D19" s="11"/>
      <c r="E19" s="11"/>
      <c r="F19" s="11"/>
      <c r="G19" s="11"/>
      <c r="H19" s="11"/>
    </row>
    <row r="20" spans="1:8">
      <c r="A20" s="11"/>
      <c r="B20" s="11"/>
      <c r="C20" s="11"/>
      <c r="D20" s="11"/>
      <c r="E20" s="11"/>
      <c r="F20" s="11"/>
      <c r="G20" s="11"/>
      <c r="H20" s="11"/>
    </row>
    <row r="21" spans="1:8">
      <c r="A21" s="11"/>
      <c r="B21" s="11"/>
      <c r="C21" s="11"/>
      <c r="D21" s="11"/>
      <c r="E21" s="11"/>
      <c r="F21" s="11"/>
      <c r="G21" s="11"/>
      <c r="H21" s="11"/>
    </row>
    <row r="22" spans="1:8">
      <c r="A22" s="11"/>
      <c r="B22" s="11"/>
      <c r="C22" s="11"/>
      <c r="D22" s="11"/>
      <c r="E22" s="11"/>
      <c r="F22" s="11"/>
      <c r="G22" s="11"/>
      <c r="H22" s="11"/>
    </row>
    <row r="23" spans="1:8">
      <c r="A23" s="11"/>
      <c r="B23" s="11"/>
      <c r="C23" s="11"/>
      <c r="D23" s="11"/>
      <c r="E23" s="11"/>
      <c r="F23" s="11"/>
      <c r="G23" s="11"/>
      <c r="H23" s="11"/>
    </row>
    <row r="24" spans="1:8">
      <c r="A24" s="11"/>
      <c r="B24" s="11"/>
      <c r="C24" s="11"/>
      <c r="D24" s="11"/>
      <c r="E24" s="11"/>
      <c r="F24" s="11"/>
      <c r="G24" s="11"/>
      <c r="H24" s="11"/>
    </row>
    <row r="25" spans="1:8">
      <c r="A25" s="11"/>
      <c r="B25" s="11"/>
      <c r="C25" s="11"/>
      <c r="D25" s="11"/>
      <c r="E25" s="11"/>
      <c r="F25" s="11"/>
      <c r="G25" s="11"/>
      <c r="H25" s="11"/>
    </row>
    <row r="26" spans="1:8">
      <c r="A26" s="11"/>
      <c r="B26" s="11"/>
      <c r="C26" s="11"/>
      <c r="D26" s="11"/>
      <c r="E26" s="11"/>
      <c r="F26" s="11"/>
      <c r="G26" s="11"/>
      <c r="H26" s="11"/>
    </row>
    <row r="27" spans="1:8">
      <c r="A27" s="11"/>
      <c r="B27" s="11"/>
      <c r="C27" s="11"/>
      <c r="D27" s="11"/>
      <c r="E27" s="11"/>
      <c r="F27" s="11"/>
      <c r="G27" s="11"/>
      <c r="H27" s="11"/>
    </row>
    <row r="28" spans="1:8">
      <c r="A28" s="99"/>
      <c r="B28" s="29"/>
      <c r="C28" s="29"/>
      <c r="D28" s="29"/>
      <c r="E28" s="11"/>
      <c r="F28" s="11"/>
      <c r="G28" s="11"/>
      <c r="H28" s="11"/>
    </row>
    <row r="29" spans="1:8" ht="13.5" thickBot="1">
      <c r="A29" s="20" t="s">
        <v>133</v>
      </c>
      <c r="B29" s="19">
        <v>2012</v>
      </c>
      <c r="C29" s="19">
        <v>2017</v>
      </c>
      <c r="D29" s="19">
        <v>2018</v>
      </c>
      <c r="E29" s="19">
        <v>2019</v>
      </c>
      <c r="F29" s="19">
        <v>2020</v>
      </c>
      <c r="G29" s="19">
        <v>2021</v>
      </c>
      <c r="H29" s="11"/>
    </row>
    <row r="30" spans="1:8">
      <c r="A30" s="100"/>
      <c r="B30" s="101"/>
      <c r="C30" s="101"/>
      <c r="D30" s="101"/>
      <c r="E30" s="101"/>
      <c r="F30" s="101"/>
      <c r="G30" s="101"/>
      <c r="H30" s="11"/>
    </row>
    <row r="31" spans="1:8">
      <c r="A31" s="106" t="s">
        <v>8</v>
      </c>
      <c r="B31" s="107">
        <v>1767</v>
      </c>
      <c r="C31" s="107">
        <v>1776</v>
      </c>
      <c r="D31" s="107">
        <v>1787</v>
      </c>
      <c r="E31" s="107">
        <v>1800</v>
      </c>
      <c r="F31" s="107">
        <v>1811</v>
      </c>
      <c r="G31" s="107">
        <v>1819</v>
      </c>
      <c r="H31" s="11"/>
    </row>
    <row r="32" spans="1:8">
      <c r="A32" s="100"/>
      <c r="B32" s="101"/>
      <c r="C32" s="101"/>
      <c r="D32" s="101"/>
      <c r="E32" s="101"/>
      <c r="F32" s="101"/>
      <c r="G32" s="101"/>
      <c r="H32" s="11"/>
    </row>
    <row r="33" spans="1:8">
      <c r="A33" s="106" t="s">
        <v>13</v>
      </c>
      <c r="B33" s="107">
        <v>405</v>
      </c>
      <c r="C33" s="107">
        <v>493</v>
      </c>
      <c r="D33" s="107">
        <v>495</v>
      </c>
      <c r="E33" s="107">
        <v>506</v>
      </c>
      <c r="F33" s="107">
        <v>513</v>
      </c>
      <c r="G33" s="107">
        <v>520</v>
      </c>
      <c r="H33" s="11"/>
    </row>
    <row r="34" spans="1:8">
      <c r="A34" s="100"/>
      <c r="B34" s="101"/>
      <c r="C34" s="101"/>
      <c r="D34" s="101"/>
      <c r="E34" s="101"/>
      <c r="F34" s="101"/>
      <c r="G34" s="101"/>
      <c r="H34" s="11"/>
    </row>
    <row r="35" spans="1:8">
      <c r="A35" s="106" t="s">
        <v>134</v>
      </c>
      <c r="B35" s="107">
        <v>1424</v>
      </c>
      <c r="C35" s="107">
        <v>1487</v>
      </c>
      <c r="D35" s="107">
        <v>1512</v>
      </c>
      <c r="E35" s="107">
        <v>1543</v>
      </c>
      <c r="F35" s="107">
        <v>1569</v>
      </c>
      <c r="G35" s="107">
        <v>1581</v>
      </c>
      <c r="H35" s="11"/>
    </row>
    <row r="36" spans="1:8">
      <c r="A36" s="108" t="s">
        <v>12</v>
      </c>
      <c r="B36" s="101">
        <v>446</v>
      </c>
      <c r="C36" s="101">
        <v>537</v>
      </c>
      <c r="D36" s="101">
        <v>552</v>
      </c>
      <c r="E36" s="101">
        <v>575</v>
      </c>
      <c r="F36" s="101">
        <v>570</v>
      </c>
      <c r="G36" s="101">
        <v>563</v>
      </c>
      <c r="H36" s="11"/>
    </row>
    <row r="37" spans="1:8">
      <c r="A37" s="108" t="s">
        <v>32</v>
      </c>
      <c r="B37" s="101" t="s">
        <v>31</v>
      </c>
      <c r="C37" s="101">
        <v>423</v>
      </c>
      <c r="D37" s="101">
        <v>420</v>
      </c>
      <c r="E37" s="101">
        <v>415</v>
      </c>
      <c r="F37" s="101">
        <v>423</v>
      </c>
      <c r="G37" s="101">
        <v>437</v>
      </c>
      <c r="H37" s="11"/>
    </row>
    <row r="38" spans="1:8">
      <c r="A38" s="108" t="s">
        <v>135</v>
      </c>
      <c r="B38" s="101">
        <v>356</v>
      </c>
      <c r="C38" s="101">
        <v>349</v>
      </c>
      <c r="D38" s="101">
        <v>349</v>
      </c>
      <c r="E38" s="101">
        <v>353</v>
      </c>
      <c r="F38" s="101">
        <v>368</v>
      </c>
      <c r="G38" s="101">
        <v>377</v>
      </c>
      <c r="H38" s="11"/>
    </row>
    <row r="39" spans="1:8">
      <c r="A39" s="108" t="s">
        <v>136</v>
      </c>
      <c r="B39" s="101">
        <v>115</v>
      </c>
      <c r="C39" s="101">
        <v>115</v>
      </c>
      <c r="D39" s="101">
        <v>115</v>
      </c>
      <c r="E39" s="101">
        <v>116</v>
      </c>
      <c r="F39" s="101">
        <v>116</v>
      </c>
      <c r="G39" s="101">
        <v>116</v>
      </c>
      <c r="H39" s="11"/>
    </row>
    <row r="40" spans="1:8">
      <c r="A40" s="108" t="s">
        <v>34</v>
      </c>
      <c r="B40" s="101"/>
      <c r="C40" s="101">
        <v>23</v>
      </c>
      <c r="D40" s="101">
        <v>32</v>
      </c>
      <c r="E40" s="101">
        <v>38</v>
      </c>
      <c r="F40" s="101">
        <v>43</v>
      </c>
      <c r="G40" s="101">
        <v>38</v>
      </c>
      <c r="H40" s="11"/>
    </row>
    <row r="41" spans="1:8">
      <c r="A41" s="100"/>
      <c r="B41" s="101"/>
      <c r="C41" s="101"/>
      <c r="D41" s="101"/>
      <c r="E41" s="101"/>
      <c r="F41" s="101"/>
      <c r="G41" s="101"/>
      <c r="H41" s="11"/>
    </row>
    <row r="42" spans="1:8">
      <c r="A42" s="106" t="s">
        <v>137</v>
      </c>
      <c r="B42" s="107">
        <v>160</v>
      </c>
      <c r="C42" s="107">
        <v>187</v>
      </c>
      <c r="D42" s="107">
        <v>192</v>
      </c>
      <c r="E42" s="107">
        <v>196</v>
      </c>
      <c r="F42" s="107">
        <v>187</v>
      </c>
      <c r="G42" s="107">
        <v>179</v>
      </c>
      <c r="H42" s="11"/>
    </row>
    <row r="43" spans="1:8">
      <c r="A43" s="100"/>
      <c r="B43" s="101"/>
      <c r="C43" s="101"/>
      <c r="D43" s="101"/>
      <c r="E43" s="101"/>
      <c r="F43" s="101"/>
      <c r="G43" s="101"/>
      <c r="H43" s="11"/>
    </row>
    <row r="44" spans="1:8">
      <c r="A44" s="106" t="s">
        <v>49</v>
      </c>
      <c r="B44" s="107">
        <v>3000</v>
      </c>
      <c r="C44" s="107">
        <v>2700</v>
      </c>
      <c r="D44" s="107">
        <v>3779</v>
      </c>
      <c r="E44" s="107">
        <v>3583</v>
      </c>
      <c r="F44" s="107">
        <v>3659</v>
      </c>
      <c r="G44" s="107">
        <v>3753</v>
      </c>
      <c r="H44" s="11"/>
    </row>
    <row r="45" spans="1:8">
      <c r="A45" s="100"/>
      <c r="B45" s="101"/>
      <c r="C45" s="101"/>
      <c r="D45" s="101"/>
      <c r="E45" s="101"/>
      <c r="F45" s="101"/>
      <c r="G45" s="101"/>
      <c r="H45" s="11"/>
    </row>
    <row r="46" spans="1:8">
      <c r="A46" s="106" t="s">
        <v>34</v>
      </c>
      <c r="B46" s="107">
        <v>6756</v>
      </c>
      <c r="C46" s="107">
        <v>6643</v>
      </c>
      <c r="D46" s="107">
        <v>7765</v>
      </c>
      <c r="E46" s="107">
        <v>7628</v>
      </c>
      <c r="F46" s="107">
        <v>7739</v>
      </c>
      <c r="G46" s="107">
        <v>7852</v>
      </c>
      <c r="H46" s="11"/>
    </row>
    <row r="47" spans="1:8">
      <c r="B47" s="38"/>
      <c r="C47" s="38"/>
      <c r="D47" s="38"/>
      <c r="E47" s="38"/>
      <c r="F47" s="38"/>
      <c r="G47" s="38"/>
      <c r="H47" s="11"/>
    </row>
    <row r="48" spans="1:8">
      <c r="A48" s="109" t="s">
        <v>138</v>
      </c>
      <c r="B48" s="8"/>
      <c r="C48" s="8"/>
      <c r="D48" s="8"/>
      <c r="E48" s="8"/>
      <c r="F48" s="8"/>
      <c r="G48" s="8"/>
      <c r="H48" s="8"/>
    </row>
    <row r="49" spans="1:10">
      <c r="A49" s="8"/>
      <c r="B49" s="8"/>
      <c r="C49" s="8"/>
      <c r="D49" s="8"/>
      <c r="E49" s="43"/>
      <c r="F49" s="43"/>
      <c r="G49" s="43"/>
      <c r="H49" s="43"/>
    </row>
    <row r="50" spans="1:10">
      <c r="A50" s="39"/>
      <c r="B50" s="8"/>
      <c r="C50" s="8"/>
      <c r="D50" s="8"/>
      <c r="J50" s="35"/>
    </row>
    <row r="51" spans="1:10">
      <c r="A51" s="39"/>
      <c r="B51" s="8"/>
      <c r="C51" s="8"/>
      <c r="D51" s="8"/>
    </row>
    <row r="52" spans="1:10">
      <c r="A52" s="39"/>
      <c r="B52" s="8"/>
      <c r="C52" s="8"/>
      <c r="D52" s="8"/>
    </row>
    <row r="53" spans="1:10">
      <c r="A53" s="39"/>
      <c r="B53" s="8"/>
      <c r="C53" s="8"/>
      <c r="D53" s="8"/>
    </row>
    <row r="54" spans="1:10">
      <c r="A54" s="8"/>
      <c r="B54" s="8"/>
      <c r="C54" s="8"/>
      <c r="D54" s="8"/>
    </row>
    <row r="55" spans="1:10">
      <c r="A55" s="8"/>
      <c r="B55" s="8"/>
      <c r="C55" s="8"/>
      <c r="D55" s="8"/>
    </row>
    <row r="56" spans="1:10">
      <c r="B56" s="8"/>
      <c r="C56" s="8"/>
      <c r="D56" s="8"/>
    </row>
    <row r="57" spans="1:10">
      <c r="B57" s="8"/>
      <c r="C57" s="8"/>
      <c r="D57"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2"/>
  <sheetViews>
    <sheetView view="pageBreakPreview" zoomScaleNormal="100" zoomScaleSheetLayoutView="100" workbookViewId="0"/>
  </sheetViews>
  <sheetFormatPr defaultRowHeight="12.75"/>
  <cols>
    <col min="1" max="1" width="34.7109375" customWidth="1"/>
  </cols>
  <sheetData>
    <row r="1" spans="1:7" ht="18.75">
      <c r="A1" s="13" t="s">
        <v>139</v>
      </c>
      <c r="B1" s="11"/>
      <c r="C1" s="11"/>
      <c r="D1" s="11"/>
      <c r="E1" s="11"/>
      <c r="F1" s="11"/>
    </row>
    <row r="2" spans="1:7" ht="13.5" thickBot="1">
      <c r="A2" s="19"/>
      <c r="B2" s="19">
        <v>2017</v>
      </c>
      <c r="C2" s="19">
        <v>2018</v>
      </c>
      <c r="D2" s="19">
        <v>2019</v>
      </c>
      <c r="E2" s="19">
        <v>2020</v>
      </c>
      <c r="F2" s="19">
        <v>2021</v>
      </c>
    </row>
    <row r="3" spans="1:7" ht="22.5" customHeight="1" thickBot="1">
      <c r="A3" s="102" t="s">
        <v>140</v>
      </c>
      <c r="B3" s="103">
        <v>20262</v>
      </c>
      <c r="C3" s="103">
        <v>21282</v>
      </c>
      <c r="D3" s="103">
        <v>22337</v>
      </c>
      <c r="E3" s="103">
        <v>33377</v>
      </c>
      <c r="F3" s="103">
        <v>35424</v>
      </c>
    </row>
    <row r="4" spans="1:7" ht="17.25" customHeight="1">
      <c r="A4" s="100" t="s">
        <v>8</v>
      </c>
      <c r="B4" s="101">
        <v>4980</v>
      </c>
      <c r="C4" s="101">
        <v>5250</v>
      </c>
      <c r="D4" s="101">
        <v>5447</v>
      </c>
      <c r="E4" s="101">
        <v>5727</v>
      </c>
      <c r="F4" s="101">
        <v>5878</v>
      </c>
      <c r="G4" s="35"/>
    </row>
    <row r="5" spans="1:7" ht="17.25" customHeight="1">
      <c r="A5" s="100" t="s">
        <v>141</v>
      </c>
      <c r="B5" s="139" t="s">
        <v>38</v>
      </c>
      <c r="C5" s="139" t="s">
        <v>38</v>
      </c>
      <c r="D5" s="139" t="s">
        <v>38</v>
      </c>
      <c r="E5" s="139">
        <v>9731</v>
      </c>
      <c r="F5" s="101">
        <v>8888</v>
      </c>
    </row>
    <row r="6" spans="1:7" ht="17.25" customHeight="1">
      <c r="A6" s="100" t="s">
        <v>142</v>
      </c>
      <c r="B6" s="101">
        <v>1268</v>
      </c>
      <c r="C6" s="101">
        <v>1323</v>
      </c>
      <c r="D6" s="101">
        <v>1364</v>
      </c>
      <c r="E6" s="101">
        <v>1485</v>
      </c>
      <c r="F6" s="101">
        <v>1610</v>
      </c>
    </row>
    <row r="7" spans="1:7" ht="17.25" customHeight="1">
      <c r="A7" s="100" t="s">
        <v>90</v>
      </c>
      <c r="B7" s="101">
        <v>1612</v>
      </c>
      <c r="C7" s="101">
        <v>1631</v>
      </c>
      <c r="D7" s="101">
        <v>1429</v>
      </c>
      <c r="E7" s="101">
        <v>1446</v>
      </c>
      <c r="F7" s="101">
        <v>1467</v>
      </c>
    </row>
    <row r="8" spans="1:7" ht="17.25" customHeight="1">
      <c r="A8" s="100" t="s">
        <v>89</v>
      </c>
      <c r="B8" s="101">
        <v>4720</v>
      </c>
      <c r="C8" s="101">
        <v>4835</v>
      </c>
      <c r="D8" s="101">
        <v>4913</v>
      </c>
      <c r="E8" s="101">
        <v>4930</v>
      </c>
      <c r="F8" s="101">
        <v>4876</v>
      </c>
    </row>
    <row r="9" spans="1:7" ht="17.25" customHeight="1">
      <c r="A9" s="100" t="s">
        <v>9</v>
      </c>
      <c r="B9" s="101">
        <v>155</v>
      </c>
      <c r="C9" s="101">
        <v>160</v>
      </c>
      <c r="D9" s="101">
        <v>167</v>
      </c>
      <c r="E9" s="101">
        <v>203</v>
      </c>
      <c r="F9" s="101">
        <v>225</v>
      </c>
    </row>
    <row r="10" spans="1:7" ht="17.25" customHeight="1">
      <c r="A10" s="100" t="s">
        <v>143</v>
      </c>
      <c r="B10" s="101">
        <v>148</v>
      </c>
      <c r="C10" s="101">
        <v>147</v>
      </c>
      <c r="D10" s="101">
        <v>135</v>
      </c>
      <c r="E10" s="101">
        <v>152</v>
      </c>
      <c r="F10" s="101">
        <v>159</v>
      </c>
    </row>
    <row r="11" spans="1:7" ht="13.5">
      <c r="A11" s="88"/>
      <c r="B11" s="11"/>
      <c r="C11" s="11"/>
      <c r="D11" s="11"/>
      <c r="E11" s="11"/>
      <c r="F11" s="11"/>
    </row>
    <row r="12" spans="1:7" ht="24">
      <c r="A12" s="142" t="s">
        <v>144</v>
      </c>
      <c r="B12" s="11"/>
      <c r="C12" s="11"/>
      <c r="D12" s="11"/>
      <c r="E12" s="11"/>
      <c r="F12"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145</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256" width="9.140625" style="1"/>
    <col min="257" max="257" width="8.85546875" style="1" customWidth="1"/>
    <col min="258" max="266" width="9.140625" style="1"/>
    <col min="267" max="267" width="7.28515625" style="1" customWidth="1"/>
    <col min="268" max="512" width="9.140625" style="1"/>
    <col min="513" max="513" width="8.85546875" style="1" customWidth="1"/>
    <col min="514" max="522" width="9.140625" style="1"/>
    <col min="523" max="523" width="7.28515625" style="1" customWidth="1"/>
    <col min="524" max="768" width="9.140625" style="1"/>
    <col min="769" max="769" width="8.85546875" style="1" customWidth="1"/>
    <col min="770" max="778" width="9.140625" style="1"/>
    <col min="779" max="779" width="7.28515625" style="1" customWidth="1"/>
    <col min="780" max="1024" width="9.140625" style="1"/>
    <col min="1025" max="1025" width="8.85546875" style="1" customWidth="1"/>
    <col min="1026" max="1034" width="9.140625" style="1"/>
    <col min="1035" max="1035" width="7.28515625" style="1" customWidth="1"/>
    <col min="1036" max="1280" width="9.140625" style="1"/>
    <col min="1281" max="1281" width="8.85546875" style="1" customWidth="1"/>
    <col min="1282" max="1290" width="9.140625" style="1"/>
    <col min="1291" max="1291" width="7.28515625" style="1" customWidth="1"/>
    <col min="1292" max="1536" width="9.140625" style="1"/>
    <col min="1537" max="1537" width="8.85546875" style="1" customWidth="1"/>
    <col min="1538" max="1546" width="9.140625" style="1"/>
    <col min="1547" max="1547" width="7.28515625" style="1" customWidth="1"/>
    <col min="1548" max="1792" width="9.140625" style="1"/>
    <col min="1793" max="1793" width="8.85546875" style="1" customWidth="1"/>
    <col min="1794" max="1802" width="9.140625" style="1"/>
    <col min="1803" max="1803" width="7.28515625" style="1" customWidth="1"/>
    <col min="1804" max="2048" width="9.140625" style="1"/>
    <col min="2049" max="2049" width="8.85546875" style="1" customWidth="1"/>
    <col min="2050" max="2058" width="9.140625" style="1"/>
    <col min="2059" max="2059" width="7.28515625" style="1" customWidth="1"/>
    <col min="2060" max="2304" width="9.140625" style="1"/>
    <col min="2305" max="2305" width="8.85546875" style="1" customWidth="1"/>
    <col min="2306" max="2314" width="9.140625" style="1"/>
    <col min="2315" max="2315" width="7.28515625" style="1" customWidth="1"/>
    <col min="2316" max="2560" width="9.140625" style="1"/>
    <col min="2561" max="2561" width="8.85546875" style="1" customWidth="1"/>
    <col min="2562" max="2570" width="9.140625" style="1"/>
    <col min="2571" max="2571" width="7.28515625" style="1" customWidth="1"/>
    <col min="2572" max="2816" width="9.140625" style="1"/>
    <col min="2817" max="2817" width="8.85546875" style="1" customWidth="1"/>
    <col min="2818" max="2826" width="9.140625" style="1"/>
    <col min="2827" max="2827" width="7.28515625" style="1" customWidth="1"/>
    <col min="2828" max="3072" width="9.140625" style="1"/>
    <col min="3073" max="3073" width="8.85546875" style="1" customWidth="1"/>
    <col min="3074" max="3082" width="9.140625" style="1"/>
    <col min="3083" max="3083" width="7.28515625" style="1" customWidth="1"/>
    <col min="3084" max="3328" width="9.140625" style="1"/>
    <col min="3329" max="3329" width="8.85546875" style="1" customWidth="1"/>
    <col min="3330" max="3338" width="9.140625" style="1"/>
    <col min="3339" max="3339" width="7.28515625" style="1" customWidth="1"/>
    <col min="3340" max="3584" width="9.140625" style="1"/>
    <col min="3585" max="3585" width="8.85546875" style="1" customWidth="1"/>
    <col min="3586" max="3594" width="9.140625" style="1"/>
    <col min="3595" max="3595" width="7.28515625" style="1" customWidth="1"/>
    <col min="3596" max="3840" width="9.140625" style="1"/>
    <col min="3841" max="3841" width="8.85546875" style="1" customWidth="1"/>
    <col min="3842" max="3850" width="9.140625" style="1"/>
    <col min="3851" max="3851" width="7.28515625" style="1" customWidth="1"/>
    <col min="3852" max="4096" width="9.140625" style="1"/>
    <col min="4097" max="4097" width="8.85546875" style="1" customWidth="1"/>
    <col min="4098" max="4106" width="9.140625" style="1"/>
    <col min="4107" max="4107" width="7.28515625" style="1" customWidth="1"/>
    <col min="4108" max="4352" width="9.140625" style="1"/>
    <col min="4353" max="4353" width="8.85546875" style="1" customWidth="1"/>
    <col min="4354" max="4362" width="9.140625" style="1"/>
    <col min="4363" max="4363" width="7.28515625" style="1" customWidth="1"/>
    <col min="4364" max="4608" width="9.140625" style="1"/>
    <col min="4609" max="4609" width="8.85546875" style="1" customWidth="1"/>
    <col min="4610" max="4618" width="9.140625" style="1"/>
    <col min="4619" max="4619" width="7.28515625" style="1" customWidth="1"/>
    <col min="4620" max="4864" width="9.140625" style="1"/>
    <col min="4865" max="4865" width="8.85546875" style="1" customWidth="1"/>
    <col min="4866" max="4874" width="9.140625" style="1"/>
    <col min="4875" max="4875" width="7.28515625" style="1" customWidth="1"/>
    <col min="4876" max="5120" width="9.140625" style="1"/>
    <col min="5121" max="5121" width="8.85546875" style="1" customWidth="1"/>
    <col min="5122" max="5130" width="9.140625" style="1"/>
    <col min="5131" max="5131" width="7.28515625" style="1" customWidth="1"/>
    <col min="5132" max="5376" width="9.140625" style="1"/>
    <col min="5377" max="5377" width="8.85546875" style="1" customWidth="1"/>
    <col min="5378" max="5386" width="9.140625" style="1"/>
    <col min="5387" max="5387" width="7.28515625" style="1" customWidth="1"/>
    <col min="5388" max="5632" width="9.140625" style="1"/>
    <col min="5633" max="5633" width="8.85546875" style="1" customWidth="1"/>
    <col min="5634" max="5642" width="9.140625" style="1"/>
    <col min="5643" max="5643" width="7.28515625" style="1" customWidth="1"/>
    <col min="5644" max="5888" width="9.140625" style="1"/>
    <col min="5889" max="5889" width="8.85546875" style="1" customWidth="1"/>
    <col min="5890" max="5898" width="9.140625" style="1"/>
    <col min="5899" max="5899" width="7.28515625" style="1" customWidth="1"/>
    <col min="5900" max="6144" width="9.140625" style="1"/>
    <col min="6145" max="6145" width="8.85546875" style="1" customWidth="1"/>
    <col min="6146" max="6154" width="9.140625" style="1"/>
    <col min="6155" max="6155" width="7.28515625" style="1" customWidth="1"/>
    <col min="6156" max="6400" width="9.140625" style="1"/>
    <col min="6401" max="6401" width="8.85546875" style="1" customWidth="1"/>
    <col min="6402" max="6410" width="9.140625" style="1"/>
    <col min="6411" max="6411" width="7.28515625" style="1" customWidth="1"/>
    <col min="6412" max="6656" width="9.140625" style="1"/>
    <col min="6657" max="6657" width="8.85546875" style="1" customWidth="1"/>
    <col min="6658" max="6666" width="9.140625" style="1"/>
    <col min="6667" max="6667" width="7.28515625" style="1" customWidth="1"/>
    <col min="6668" max="6912" width="9.140625" style="1"/>
    <col min="6913" max="6913" width="8.85546875" style="1" customWidth="1"/>
    <col min="6914" max="6922" width="9.140625" style="1"/>
    <col min="6923" max="6923" width="7.28515625" style="1" customWidth="1"/>
    <col min="6924" max="7168" width="9.140625" style="1"/>
    <col min="7169" max="7169" width="8.85546875" style="1" customWidth="1"/>
    <col min="7170" max="7178" width="9.140625" style="1"/>
    <col min="7179" max="7179" width="7.28515625" style="1" customWidth="1"/>
    <col min="7180" max="7424" width="9.140625" style="1"/>
    <col min="7425" max="7425" width="8.85546875" style="1" customWidth="1"/>
    <col min="7426" max="7434" width="9.140625" style="1"/>
    <col min="7435" max="7435" width="7.28515625" style="1" customWidth="1"/>
    <col min="7436" max="7680" width="9.140625" style="1"/>
    <col min="7681" max="7681" width="8.85546875" style="1" customWidth="1"/>
    <col min="7682" max="7690" width="9.140625" style="1"/>
    <col min="7691" max="7691" width="7.28515625" style="1" customWidth="1"/>
    <col min="7692" max="7936" width="9.140625" style="1"/>
    <col min="7937" max="7937" width="8.85546875" style="1" customWidth="1"/>
    <col min="7938" max="7946" width="9.140625" style="1"/>
    <col min="7947" max="7947" width="7.28515625" style="1" customWidth="1"/>
    <col min="7948" max="8192" width="9.140625" style="1"/>
    <col min="8193" max="8193" width="8.85546875" style="1" customWidth="1"/>
    <col min="8194" max="8202" width="9.140625" style="1"/>
    <col min="8203" max="8203" width="7.28515625" style="1" customWidth="1"/>
    <col min="8204" max="8448" width="9.140625" style="1"/>
    <col min="8449" max="8449" width="8.85546875" style="1" customWidth="1"/>
    <col min="8450" max="8458" width="9.140625" style="1"/>
    <col min="8459" max="8459" width="7.28515625" style="1" customWidth="1"/>
    <col min="8460" max="8704" width="9.140625" style="1"/>
    <col min="8705" max="8705" width="8.85546875" style="1" customWidth="1"/>
    <col min="8706" max="8714" width="9.140625" style="1"/>
    <col min="8715" max="8715" width="7.28515625" style="1" customWidth="1"/>
    <col min="8716" max="8960" width="9.140625" style="1"/>
    <col min="8961" max="8961" width="8.85546875" style="1" customWidth="1"/>
    <col min="8962" max="8970" width="9.140625" style="1"/>
    <col min="8971" max="8971" width="7.28515625" style="1" customWidth="1"/>
    <col min="8972" max="9216" width="9.140625" style="1"/>
    <col min="9217" max="9217" width="8.85546875" style="1" customWidth="1"/>
    <col min="9218" max="9226" width="9.140625" style="1"/>
    <col min="9227" max="9227" width="7.28515625" style="1" customWidth="1"/>
    <col min="9228" max="9472" width="9.140625" style="1"/>
    <col min="9473" max="9473" width="8.85546875" style="1" customWidth="1"/>
    <col min="9474" max="9482" width="9.140625" style="1"/>
    <col min="9483" max="9483" width="7.28515625" style="1" customWidth="1"/>
    <col min="9484" max="9728" width="9.140625" style="1"/>
    <col min="9729" max="9729" width="8.85546875" style="1" customWidth="1"/>
    <col min="9730" max="9738" width="9.140625" style="1"/>
    <col min="9739" max="9739" width="7.28515625" style="1" customWidth="1"/>
    <col min="9740" max="9984" width="9.140625" style="1"/>
    <col min="9985" max="9985" width="8.85546875" style="1" customWidth="1"/>
    <col min="9986" max="9994" width="9.140625" style="1"/>
    <col min="9995" max="9995" width="7.28515625" style="1" customWidth="1"/>
    <col min="9996" max="10240" width="9.140625" style="1"/>
    <col min="10241" max="10241" width="8.85546875" style="1" customWidth="1"/>
    <col min="10242" max="10250" width="9.140625" style="1"/>
    <col min="10251" max="10251" width="7.28515625" style="1" customWidth="1"/>
    <col min="10252" max="10496" width="9.140625" style="1"/>
    <col min="10497" max="10497" width="8.85546875" style="1" customWidth="1"/>
    <col min="10498" max="10506" width="9.140625" style="1"/>
    <col min="10507" max="10507" width="7.28515625" style="1" customWidth="1"/>
    <col min="10508" max="10752" width="9.140625" style="1"/>
    <col min="10753" max="10753" width="8.85546875" style="1" customWidth="1"/>
    <col min="10754" max="10762" width="9.140625" style="1"/>
    <col min="10763" max="10763" width="7.28515625" style="1" customWidth="1"/>
    <col min="10764" max="11008" width="9.140625" style="1"/>
    <col min="11009" max="11009" width="8.85546875" style="1" customWidth="1"/>
    <col min="11010" max="11018" width="9.140625" style="1"/>
    <col min="11019" max="11019" width="7.28515625" style="1" customWidth="1"/>
    <col min="11020" max="11264" width="9.140625" style="1"/>
    <col min="11265" max="11265" width="8.85546875" style="1" customWidth="1"/>
    <col min="11266" max="11274" width="9.140625" style="1"/>
    <col min="11275" max="11275" width="7.28515625" style="1" customWidth="1"/>
    <col min="11276" max="11520" width="9.140625" style="1"/>
    <col min="11521" max="11521" width="8.85546875" style="1" customWidth="1"/>
    <col min="11522" max="11530" width="9.140625" style="1"/>
    <col min="11531" max="11531" width="7.28515625" style="1" customWidth="1"/>
    <col min="11532" max="11776" width="9.140625" style="1"/>
    <col min="11777" max="11777" width="8.85546875" style="1" customWidth="1"/>
    <col min="11778" max="11786" width="9.140625" style="1"/>
    <col min="11787" max="11787" width="7.28515625" style="1" customWidth="1"/>
    <col min="11788" max="12032" width="9.140625" style="1"/>
    <col min="12033" max="12033" width="8.85546875" style="1" customWidth="1"/>
    <col min="12034" max="12042" width="9.140625" style="1"/>
    <col min="12043" max="12043" width="7.28515625" style="1" customWidth="1"/>
    <col min="12044" max="12288" width="9.140625" style="1"/>
    <col min="12289" max="12289" width="8.85546875" style="1" customWidth="1"/>
    <col min="12290" max="12298" width="9.140625" style="1"/>
    <col min="12299" max="12299" width="7.28515625" style="1" customWidth="1"/>
    <col min="12300" max="12544" width="9.140625" style="1"/>
    <col min="12545" max="12545" width="8.85546875" style="1" customWidth="1"/>
    <col min="12546" max="12554" width="9.140625" style="1"/>
    <col min="12555" max="12555" width="7.28515625" style="1" customWidth="1"/>
    <col min="12556" max="12800" width="9.140625" style="1"/>
    <col min="12801" max="12801" width="8.85546875" style="1" customWidth="1"/>
    <col min="12802" max="12810" width="9.140625" style="1"/>
    <col min="12811" max="12811" width="7.28515625" style="1" customWidth="1"/>
    <col min="12812" max="13056" width="9.140625" style="1"/>
    <col min="13057" max="13057" width="8.85546875" style="1" customWidth="1"/>
    <col min="13058" max="13066" width="9.140625" style="1"/>
    <col min="13067" max="13067" width="7.28515625" style="1" customWidth="1"/>
    <col min="13068" max="13312" width="9.140625" style="1"/>
    <col min="13313" max="13313" width="8.85546875" style="1" customWidth="1"/>
    <col min="13314" max="13322" width="9.140625" style="1"/>
    <col min="13323" max="13323" width="7.28515625" style="1" customWidth="1"/>
    <col min="13324" max="13568" width="9.140625" style="1"/>
    <col min="13569" max="13569" width="8.85546875" style="1" customWidth="1"/>
    <col min="13570" max="13578" width="9.140625" style="1"/>
    <col min="13579" max="13579" width="7.28515625" style="1" customWidth="1"/>
    <col min="13580" max="13824" width="9.140625" style="1"/>
    <col min="13825" max="13825" width="8.85546875" style="1" customWidth="1"/>
    <col min="13826" max="13834" width="9.140625" style="1"/>
    <col min="13835" max="13835" width="7.28515625" style="1" customWidth="1"/>
    <col min="13836" max="14080" width="9.140625" style="1"/>
    <col min="14081" max="14081" width="8.85546875" style="1" customWidth="1"/>
    <col min="14082" max="14090" width="9.140625" style="1"/>
    <col min="14091" max="14091" width="7.28515625" style="1" customWidth="1"/>
    <col min="14092" max="14336" width="9.140625" style="1"/>
    <col min="14337" max="14337" width="8.85546875" style="1" customWidth="1"/>
    <col min="14338" max="14346" width="9.140625" style="1"/>
    <col min="14347" max="14347" width="7.28515625" style="1" customWidth="1"/>
    <col min="14348" max="14592" width="9.140625" style="1"/>
    <col min="14593" max="14593" width="8.85546875" style="1" customWidth="1"/>
    <col min="14594" max="14602" width="9.140625" style="1"/>
    <col min="14603" max="14603" width="7.28515625" style="1" customWidth="1"/>
    <col min="14604" max="14848" width="9.140625" style="1"/>
    <col min="14849" max="14849" width="8.85546875" style="1" customWidth="1"/>
    <col min="14850" max="14858" width="9.140625" style="1"/>
    <col min="14859" max="14859" width="7.28515625" style="1" customWidth="1"/>
    <col min="14860" max="15104" width="9.140625" style="1"/>
    <col min="15105" max="15105" width="8.85546875" style="1" customWidth="1"/>
    <col min="15106" max="15114" width="9.140625" style="1"/>
    <col min="15115" max="15115" width="7.28515625" style="1" customWidth="1"/>
    <col min="15116" max="15360" width="9.140625" style="1"/>
    <col min="15361" max="15361" width="8.85546875" style="1" customWidth="1"/>
    <col min="15362" max="15370" width="9.140625" style="1"/>
    <col min="15371" max="15371" width="7.28515625" style="1" customWidth="1"/>
    <col min="15372" max="15616" width="9.140625" style="1"/>
    <col min="15617" max="15617" width="8.85546875" style="1" customWidth="1"/>
    <col min="15618" max="15626" width="9.140625" style="1"/>
    <col min="15627" max="15627" width="7.28515625" style="1" customWidth="1"/>
    <col min="15628" max="15872" width="9.140625" style="1"/>
    <col min="15873" max="15873" width="8.85546875" style="1" customWidth="1"/>
    <col min="15874" max="15882" width="9.140625" style="1"/>
    <col min="15883" max="15883" width="7.28515625" style="1" customWidth="1"/>
    <col min="15884" max="16128" width="9.140625" style="1"/>
    <col min="16129" max="16129" width="8.85546875" style="1" customWidth="1"/>
    <col min="16130" max="16138" width="9.140625" style="1"/>
    <col min="16139" max="16139" width="7.28515625" style="1" customWidth="1"/>
    <col min="16140" max="16384" width="9.140625" style="1"/>
  </cols>
  <sheetData>
    <row r="1" spans="1:10" s="2" customFormat="1" ht="15.75">
      <c r="A1" s="13" t="s">
        <v>146</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9"/>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6" ht="15.75">
      <c r="A1" s="13" t="s">
        <v>147</v>
      </c>
      <c r="B1" s="8"/>
      <c r="C1" s="8"/>
      <c r="D1" s="8"/>
      <c r="E1" s="8"/>
      <c r="F1" s="8"/>
    </row>
    <row r="2" spans="1:6">
      <c r="A2" s="8"/>
      <c r="B2" s="8"/>
      <c r="C2" s="8"/>
      <c r="D2" s="8"/>
      <c r="E2" s="8"/>
      <c r="F2" s="8"/>
    </row>
    <row r="3" spans="1:6" ht="13.5" thickBot="1">
      <c r="A3" s="18"/>
      <c r="B3" s="19">
        <v>2017</v>
      </c>
      <c r="C3" s="19">
        <v>2018</v>
      </c>
      <c r="D3" s="19">
        <v>2019</v>
      </c>
      <c r="E3" s="19">
        <v>2020</v>
      </c>
      <c r="F3" s="19">
        <v>2021</v>
      </c>
    </row>
    <row r="4" spans="1:6" ht="25.5" customHeight="1">
      <c r="A4" s="26" t="s">
        <v>148</v>
      </c>
      <c r="B4" s="114">
        <v>2.2000000000000002</v>
      </c>
      <c r="C4" s="114">
        <v>15.7</v>
      </c>
      <c r="D4" s="114">
        <v>6.3</v>
      </c>
      <c r="E4" s="114">
        <v>31</v>
      </c>
      <c r="F4" s="114">
        <v>23.3</v>
      </c>
    </row>
    <row r="5" spans="1:6" ht="25.5" customHeight="1">
      <c r="A5" s="26" t="s">
        <v>149</v>
      </c>
      <c r="B5" s="28">
        <v>7.0000000000000007E-2</v>
      </c>
      <c r="C5" s="28">
        <v>0.6</v>
      </c>
      <c r="D5" s="28">
        <v>0.27</v>
      </c>
      <c r="E5" s="28">
        <v>1.27</v>
      </c>
      <c r="F5" s="28">
        <v>0.61524032745018231</v>
      </c>
    </row>
    <row r="6" spans="1:6" ht="25.5" customHeight="1">
      <c r="A6" s="26" t="s">
        <v>7</v>
      </c>
      <c r="B6" s="114">
        <v>20.9</v>
      </c>
      <c r="C6" s="114">
        <v>13.7</v>
      </c>
      <c r="D6" s="114">
        <v>11.1</v>
      </c>
      <c r="E6" s="114">
        <v>9.1</v>
      </c>
      <c r="F6" s="114">
        <v>17.899999999999999</v>
      </c>
    </row>
    <row r="7" spans="1:6" ht="25.5" customHeight="1">
      <c r="A7" s="27" t="s">
        <v>150</v>
      </c>
      <c r="B7" s="115">
        <v>15.559642305543766</v>
      </c>
      <c r="C7" s="115">
        <v>12.99013864006028</v>
      </c>
      <c r="D7" s="115">
        <f>4300/427.709061</f>
        <v>10.053563022364868</v>
      </c>
      <c r="E7" s="115">
        <f>2755/427.709061</f>
        <v>6.4412944480500496</v>
      </c>
      <c r="F7" s="115">
        <v>26</v>
      </c>
    </row>
    <row r="8" spans="1:6" ht="25.5" customHeight="1">
      <c r="A8" s="27" t="s">
        <v>151</v>
      </c>
      <c r="B8" s="119">
        <v>3</v>
      </c>
      <c r="C8" s="119">
        <v>3.5</v>
      </c>
      <c r="D8" s="138">
        <v>1</v>
      </c>
      <c r="E8" s="119">
        <v>3.5</v>
      </c>
      <c r="F8" s="119">
        <v>3.5</v>
      </c>
    </row>
    <row r="9" spans="1:6" ht="25.5" customHeight="1" thickBot="1">
      <c r="A9" s="33" t="s">
        <v>152</v>
      </c>
      <c r="B9" s="34">
        <v>427.70906100000002</v>
      </c>
      <c r="C9" s="34">
        <v>427.70906100000002</v>
      </c>
      <c r="D9" s="34">
        <v>427.70906100000002</v>
      </c>
      <c r="E9" s="34">
        <v>427.70906100000002</v>
      </c>
      <c r="F9" s="34">
        <v>427.70906100000002</v>
      </c>
    </row>
    <row r="10" spans="1:6" ht="25.5" customHeight="1" thickBot="1">
      <c r="A10" s="31" t="s">
        <v>153</v>
      </c>
      <c r="B10" s="32">
        <v>45337</v>
      </c>
      <c r="C10" s="32">
        <v>46257</v>
      </c>
      <c r="D10" s="32">
        <v>36706</v>
      </c>
      <c r="E10" s="32">
        <v>24687</v>
      </c>
      <c r="F10" s="32">
        <v>31796</v>
      </c>
    </row>
    <row r="11" spans="1:6" ht="25.5" customHeight="1">
      <c r="A11" s="27" t="s">
        <v>154</v>
      </c>
      <c r="B11" s="28">
        <v>134.44999999999999</v>
      </c>
      <c r="C11" s="28">
        <v>114.35</v>
      </c>
      <c r="D11" s="28">
        <v>113.85</v>
      </c>
      <c r="E11" s="28">
        <v>87.28</v>
      </c>
      <c r="F11" s="28">
        <v>91.2</v>
      </c>
    </row>
    <row r="12" spans="1:6" ht="25.5" customHeight="1">
      <c r="A12" s="26" t="s">
        <v>155</v>
      </c>
      <c r="B12" s="28">
        <v>80.7</v>
      </c>
      <c r="C12" s="28">
        <v>80.2</v>
      </c>
      <c r="D12" s="28">
        <v>77.599999999999994</v>
      </c>
      <c r="E12" s="28">
        <v>37.200000000000003</v>
      </c>
      <c r="F12" s="28">
        <v>56</v>
      </c>
    </row>
    <row r="13" spans="1:6" ht="25.5" customHeight="1">
      <c r="A13" s="30" t="s">
        <v>156</v>
      </c>
      <c r="B13" s="28">
        <v>106</v>
      </c>
      <c r="C13" s="28">
        <v>108.15</v>
      </c>
      <c r="D13" s="28">
        <v>85.82</v>
      </c>
      <c r="E13" s="28">
        <v>57.72</v>
      </c>
      <c r="F13" s="28">
        <v>74.34</v>
      </c>
    </row>
    <row r="14" spans="1:6" ht="25.5" customHeight="1">
      <c r="A14" s="30" t="s">
        <v>157</v>
      </c>
      <c r="B14" s="28">
        <v>109.37</v>
      </c>
      <c r="C14" s="28">
        <v>94.83</v>
      </c>
      <c r="D14" s="28">
        <v>97.4</v>
      </c>
      <c r="E14" s="28">
        <v>59</v>
      </c>
      <c r="F14" s="28">
        <v>72.7</v>
      </c>
    </row>
    <row r="15" spans="1:6" s="11" customFormat="1">
      <c r="A15" s="92"/>
      <c r="B15" s="21"/>
      <c r="C15" s="21"/>
      <c r="D15" s="21"/>
      <c r="E15" s="21"/>
      <c r="F15" s="21"/>
    </row>
    <row r="16" spans="1:6" s="11" customFormat="1">
      <c r="A16" s="92"/>
      <c r="B16" s="21"/>
      <c r="C16" s="21"/>
      <c r="D16" s="21"/>
      <c r="E16" s="21"/>
      <c r="F16" s="21"/>
    </row>
    <row r="17" spans="1:6" s="11" customFormat="1">
      <c r="A17" s="92"/>
      <c r="B17" s="21"/>
      <c r="C17" s="21"/>
      <c r="D17" s="21"/>
      <c r="E17" s="21"/>
      <c r="F17" s="21"/>
    </row>
    <row r="19" spans="1:6">
      <c r="B19" s="133"/>
      <c r="C19" s="133"/>
      <c r="D19" s="133"/>
      <c r="E19" s="133"/>
      <c r="F19" s="133"/>
    </row>
  </sheetData>
  <pageMargins left="0.7" right="0.7" top="0.75" bottom="0.75" header="0.3" footer="0.3"/>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54</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L34"/>
  <sheetViews>
    <sheetView showGridLines="0" view="pageBreakPreview" zoomScaleNormal="85" zoomScaleSheetLayoutView="100" workbookViewId="0"/>
  </sheetViews>
  <sheetFormatPr defaultColWidth="9.140625" defaultRowHeight="0" customHeight="1" zeroHeight="1"/>
  <cols>
    <col min="1" max="1" width="44.140625" style="8" bestFit="1" customWidth="1"/>
    <col min="2" max="16384" width="9.140625" style="8"/>
  </cols>
  <sheetData>
    <row r="1" spans="1:12" ht="15.75" customHeight="1">
      <c r="A1" s="13" t="s">
        <v>55</v>
      </c>
    </row>
    <row r="2" spans="1:12" ht="12.75" customHeight="1"/>
    <row r="3" spans="1:12" ht="13.5" thickBot="1">
      <c r="A3" s="18" t="s">
        <v>56</v>
      </c>
      <c r="B3" s="19">
        <v>2017</v>
      </c>
      <c r="C3" s="19" t="s">
        <v>30</v>
      </c>
      <c r="D3" s="19">
        <v>2018</v>
      </c>
      <c r="E3" s="19" t="s">
        <v>33</v>
      </c>
      <c r="F3" s="19">
        <v>2019</v>
      </c>
      <c r="G3" s="19" t="s">
        <v>36</v>
      </c>
      <c r="H3" s="19">
        <v>2020</v>
      </c>
      <c r="I3" s="19" t="s">
        <v>39</v>
      </c>
      <c r="J3" s="19">
        <v>2021</v>
      </c>
      <c r="K3" s="19" t="s">
        <v>41</v>
      </c>
    </row>
    <row r="4" spans="1:12" ht="12.75">
      <c r="A4" s="15" t="s">
        <v>57</v>
      </c>
      <c r="B4" s="12">
        <v>95364</v>
      </c>
      <c r="C4" s="12">
        <v>95364</v>
      </c>
      <c r="D4" s="12">
        <v>109706</v>
      </c>
      <c r="E4" s="12">
        <v>109706</v>
      </c>
      <c r="F4" s="12">
        <v>111203</v>
      </c>
      <c r="G4" s="12">
        <v>111203</v>
      </c>
      <c r="H4" s="12">
        <v>86180</v>
      </c>
      <c r="I4" s="12">
        <v>86180</v>
      </c>
      <c r="J4" s="12">
        <v>131341</v>
      </c>
      <c r="K4" s="12">
        <v>131341</v>
      </c>
    </row>
    <row r="5" spans="1:12" ht="12.75">
      <c r="A5" s="15" t="s">
        <v>4</v>
      </c>
      <c r="B5" s="12">
        <v>10279</v>
      </c>
      <c r="C5" s="12">
        <v>10448</v>
      </c>
      <c r="D5" s="12">
        <v>9028</v>
      </c>
      <c r="E5" s="12">
        <v>8324</v>
      </c>
      <c r="F5" s="12">
        <v>8993</v>
      </c>
      <c r="G5" s="12">
        <v>9172</v>
      </c>
      <c r="H5" s="12">
        <v>10839</v>
      </c>
      <c r="I5" s="12">
        <v>12430</v>
      </c>
      <c r="J5" s="12">
        <v>14965</v>
      </c>
      <c r="K5" s="12">
        <v>14154</v>
      </c>
      <c r="L5" s="38"/>
    </row>
    <row r="6" spans="1:12" ht="12.75">
      <c r="A6" s="15" t="s">
        <v>58</v>
      </c>
      <c r="B6" s="12">
        <v>799</v>
      </c>
      <c r="C6" s="12">
        <v>799</v>
      </c>
      <c r="D6" s="12">
        <v>860</v>
      </c>
      <c r="E6" s="12">
        <v>860</v>
      </c>
      <c r="F6" s="12">
        <v>-131</v>
      </c>
      <c r="G6" s="12">
        <v>-131</v>
      </c>
      <c r="H6" s="12">
        <v>-2374</v>
      </c>
      <c r="I6" s="12">
        <v>-2374</v>
      </c>
      <c r="J6" s="12">
        <v>4246</v>
      </c>
      <c r="K6" s="12">
        <v>4246</v>
      </c>
    </row>
    <row r="7" spans="1:12" ht="12.75">
      <c r="A7" s="15" t="s">
        <v>1</v>
      </c>
      <c r="B7" s="12">
        <v>11078</v>
      </c>
      <c r="C7" s="12">
        <v>11247</v>
      </c>
      <c r="D7" s="12">
        <v>9888</v>
      </c>
      <c r="E7" s="12">
        <v>9184</v>
      </c>
      <c r="F7" s="12">
        <v>8862</v>
      </c>
      <c r="G7" s="12">
        <v>9041</v>
      </c>
      <c r="H7" s="12">
        <v>8465</v>
      </c>
      <c r="I7" s="12">
        <v>10056</v>
      </c>
      <c r="J7" s="12">
        <v>19211</v>
      </c>
      <c r="K7" s="12">
        <v>18400</v>
      </c>
      <c r="L7" s="38"/>
    </row>
    <row r="8" spans="1:12" ht="12.75">
      <c r="A8" s="15" t="s">
        <v>59</v>
      </c>
      <c r="B8" s="12">
        <v>2421</v>
      </c>
      <c r="C8" s="12">
        <v>2421</v>
      </c>
      <c r="D8" s="12">
        <v>2673</v>
      </c>
      <c r="E8" s="12">
        <v>2673</v>
      </c>
      <c r="F8" s="12">
        <v>3497</v>
      </c>
      <c r="G8" s="12">
        <v>3497</v>
      </c>
      <c r="H8" s="12">
        <v>4557</v>
      </c>
      <c r="I8" s="12">
        <v>4557</v>
      </c>
      <c r="J8" s="12">
        <v>5341</v>
      </c>
      <c r="K8" s="12">
        <v>5341</v>
      </c>
    </row>
    <row r="9" spans="1:12" ht="12.75">
      <c r="A9" s="15" t="s">
        <v>5</v>
      </c>
      <c r="B9" s="12">
        <f>B5-B8</f>
        <v>7858</v>
      </c>
      <c r="C9" s="12">
        <f>C5-C8</f>
        <v>8027</v>
      </c>
      <c r="D9" s="12">
        <f>D5-D8</f>
        <v>6355</v>
      </c>
      <c r="E9" s="12">
        <f>E5-E8</f>
        <v>5651</v>
      </c>
      <c r="F9" s="12">
        <v>5496</v>
      </c>
      <c r="G9" s="12">
        <v>5675</v>
      </c>
      <c r="H9" s="12">
        <v>6282</v>
      </c>
      <c r="I9" s="12">
        <v>7873</v>
      </c>
      <c r="J9" s="12">
        <v>9624</v>
      </c>
      <c r="K9" s="12">
        <v>8813</v>
      </c>
      <c r="L9" s="38"/>
    </row>
    <row r="10" spans="1:12" ht="12.75">
      <c r="A10" s="15" t="s">
        <v>2</v>
      </c>
      <c r="B10" s="12">
        <f>B7-B8</f>
        <v>8657</v>
      </c>
      <c r="C10" s="12">
        <f>C7-C8</f>
        <v>8826</v>
      </c>
      <c r="D10" s="12">
        <f>D7-D8</f>
        <v>7215</v>
      </c>
      <c r="E10" s="12">
        <v>6511</v>
      </c>
      <c r="F10" s="12">
        <v>5365</v>
      </c>
      <c r="G10" s="12">
        <v>5544</v>
      </c>
      <c r="H10" s="12">
        <v>3908</v>
      </c>
      <c r="I10" s="12">
        <v>5499</v>
      </c>
      <c r="J10" s="12">
        <v>13870</v>
      </c>
      <c r="K10" s="12">
        <v>13059</v>
      </c>
      <c r="L10" s="38"/>
    </row>
    <row r="11" spans="1:12" ht="12.75">
      <c r="A11" s="15" t="s">
        <v>60</v>
      </c>
      <c r="B11" s="137">
        <v>7173</v>
      </c>
      <c r="C11" s="137">
        <v>7173</v>
      </c>
      <c r="D11" s="137">
        <v>5604</v>
      </c>
      <c r="E11" s="137">
        <v>5604</v>
      </c>
      <c r="F11" s="137">
        <v>4298</v>
      </c>
      <c r="G11" s="137">
        <v>4298</v>
      </c>
      <c r="H11" s="12">
        <v>2825</v>
      </c>
      <c r="I11" s="12">
        <v>2825</v>
      </c>
      <c r="J11" s="137">
        <v>11188</v>
      </c>
      <c r="K11" s="137">
        <v>11188</v>
      </c>
    </row>
    <row r="12" spans="1:12" ht="12.75">
      <c r="A12" s="15"/>
      <c r="B12" s="12"/>
      <c r="C12" s="12"/>
      <c r="D12" s="12"/>
      <c r="E12" s="12"/>
      <c r="F12" s="12"/>
      <c r="G12" s="12"/>
      <c r="H12" s="12"/>
      <c r="I12" s="12"/>
      <c r="J12" s="12"/>
      <c r="K12" s="12"/>
    </row>
    <row r="13" spans="1:12" ht="12.75">
      <c r="A13" s="9" t="s">
        <v>61</v>
      </c>
      <c r="B13" s="12">
        <v>60664</v>
      </c>
      <c r="C13" s="118" t="s">
        <v>29</v>
      </c>
      <c r="D13" s="12">
        <v>64141</v>
      </c>
      <c r="E13" s="118" t="s">
        <v>29</v>
      </c>
      <c r="F13" s="12">
        <v>71202</v>
      </c>
      <c r="G13" s="118" t="s">
        <v>29</v>
      </c>
      <c r="H13" s="12">
        <v>84048</v>
      </c>
      <c r="I13" s="118" t="s">
        <v>29</v>
      </c>
      <c r="J13" s="12">
        <v>106754</v>
      </c>
      <c r="K13" s="118" t="s">
        <v>29</v>
      </c>
    </row>
    <row r="14" spans="1:12" ht="12.75">
      <c r="A14" s="9" t="s">
        <v>62</v>
      </c>
      <c r="B14" s="12">
        <v>35211</v>
      </c>
      <c r="C14" s="118" t="s">
        <v>29</v>
      </c>
      <c r="D14" s="12">
        <v>35739</v>
      </c>
      <c r="E14" s="118" t="s">
        <v>29</v>
      </c>
      <c r="F14" s="12">
        <v>38607</v>
      </c>
      <c r="G14" s="118" t="s">
        <v>29</v>
      </c>
      <c r="H14" s="12">
        <v>42389</v>
      </c>
      <c r="I14" s="118" t="s">
        <v>29</v>
      </c>
      <c r="J14" s="12">
        <v>52578</v>
      </c>
      <c r="K14" s="118" t="s">
        <v>29</v>
      </c>
    </row>
    <row r="15" spans="1:12" ht="12.75">
      <c r="A15" s="9" t="s">
        <v>63</v>
      </c>
      <c r="B15" s="12">
        <v>761</v>
      </c>
      <c r="C15" s="12">
        <v>761</v>
      </c>
      <c r="D15" s="12">
        <v>5599</v>
      </c>
      <c r="E15" s="12">
        <v>5599</v>
      </c>
      <c r="F15" s="12">
        <v>2448</v>
      </c>
      <c r="G15" s="12">
        <v>2448</v>
      </c>
      <c r="H15" s="12">
        <v>13060</v>
      </c>
      <c r="I15" s="12">
        <v>13060</v>
      </c>
      <c r="J15" s="12">
        <v>12275</v>
      </c>
      <c r="K15" s="12">
        <v>12275</v>
      </c>
    </row>
    <row r="16" spans="1:12" ht="12.75">
      <c r="A16" s="134" t="s">
        <v>64</v>
      </c>
      <c r="B16" s="135">
        <v>2.2000000000000002</v>
      </c>
      <c r="C16" s="136" t="s">
        <v>29</v>
      </c>
      <c r="D16" s="135">
        <v>15.7</v>
      </c>
      <c r="E16" s="136" t="s">
        <v>29</v>
      </c>
      <c r="F16" s="135">
        <v>6.3</v>
      </c>
      <c r="G16" s="136" t="s">
        <v>29</v>
      </c>
      <c r="H16" s="135">
        <v>31</v>
      </c>
      <c r="I16" s="136" t="s">
        <v>29</v>
      </c>
      <c r="J16" s="135">
        <v>23.3</v>
      </c>
      <c r="K16" s="136" t="s">
        <v>29</v>
      </c>
    </row>
    <row r="17" spans="1:11" ht="12.75"/>
    <row r="18" spans="1:11" ht="12.75">
      <c r="A18" s="9" t="s">
        <v>65</v>
      </c>
      <c r="B18" s="12">
        <v>8050</v>
      </c>
      <c r="C18" s="12">
        <v>8050</v>
      </c>
      <c r="D18" s="12">
        <v>4980</v>
      </c>
      <c r="E18" s="12">
        <v>4980</v>
      </c>
      <c r="F18" s="12">
        <v>9319</v>
      </c>
      <c r="G18" s="12">
        <v>9319</v>
      </c>
      <c r="H18" s="12">
        <v>7247</v>
      </c>
      <c r="I18" s="12">
        <v>7247</v>
      </c>
      <c r="J18" s="12">
        <v>13295</v>
      </c>
      <c r="K18" s="12">
        <v>13295</v>
      </c>
    </row>
    <row r="19" spans="1:11" ht="12.75">
      <c r="A19" s="9" t="s">
        <v>66</v>
      </c>
      <c r="B19" s="12">
        <v>-3925</v>
      </c>
      <c r="C19" s="12">
        <v>-3925</v>
      </c>
      <c r="D19" s="12">
        <v>-3798</v>
      </c>
      <c r="E19" s="12">
        <v>-3798</v>
      </c>
      <c r="F19" s="12">
        <v>-3994</v>
      </c>
      <c r="G19" s="12">
        <v>-3994</v>
      </c>
      <c r="H19" s="12">
        <v>-8495</v>
      </c>
      <c r="I19" s="12">
        <v>-8495</v>
      </c>
      <c r="J19" s="12">
        <v>-9739</v>
      </c>
      <c r="K19" s="12">
        <v>-9739</v>
      </c>
    </row>
    <row r="20" spans="1:11" ht="12.75">
      <c r="A20" s="9" t="s">
        <v>67</v>
      </c>
      <c r="B20" s="12">
        <v>4602</v>
      </c>
      <c r="C20" s="12">
        <v>4602</v>
      </c>
      <c r="D20" s="12">
        <v>4280</v>
      </c>
      <c r="E20" s="12">
        <v>4280</v>
      </c>
      <c r="F20" s="12">
        <v>5457</v>
      </c>
      <c r="G20" s="12">
        <v>5457</v>
      </c>
      <c r="H20" s="12">
        <v>8992</v>
      </c>
      <c r="I20" s="12">
        <v>8992</v>
      </c>
      <c r="J20" s="12">
        <v>9890</v>
      </c>
      <c r="K20" s="12">
        <v>9890</v>
      </c>
    </row>
    <row r="21" spans="1:11" ht="12.75"/>
    <row r="22" spans="1:11" ht="12.75">
      <c r="A22" s="9" t="s">
        <v>68</v>
      </c>
    </row>
    <row r="23" spans="1:11" ht="12.75"/>
    <row r="24" spans="1:11" ht="12.75"/>
    <row r="25" spans="1:11" ht="12.75"/>
    <row r="26" spans="1:11" ht="12.75"/>
    <row r="27" spans="1:11" ht="12.75"/>
    <row r="28" spans="1:11" ht="12.75"/>
    <row r="29" spans="1:11" ht="12.75"/>
    <row r="30" spans="1:11" ht="12.75"/>
    <row r="31" spans="1:11" ht="12.75"/>
    <row r="32" spans="1:11" ht="12.75"/>
    <row r="33" ht="12.75"/>
    <row r="34" ht="12.75"/>
  </sheetData>
  <pageMargins left="0.75" right="0.75" top="0.49" bottom="1" header="0.5" footer="0.5"/>
  <pageSetup paperSize="9" scale="97"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5"/>
  <sheetViews>
    <sheetView view="pageBreakPreview" zoomScaleNormal="100" zoomScaleSheetLayoutView="100" workbookViewId="0"/>
  </sheetViews>
  <sheetFormatPr defaultRowHeight="12.75"/>
  <cols>
    <col min="1" max="1" width="41.42578125" bestFit="1" customWidth="1"/>
    <col min="2" max="12" width="10.42578125" customWidth="1"/>
  </cols>
  <sheetData>
    <row r="1" spans="1:12" ht="15.75">
      <c r="A1" s="13" t="s">
        <v>69</v>
      </c>
      <c r="B1" s="12"/>
      <c r="C1" s="12"/>
      <c r="D1" s="12"/>
      <c r="E1" s="12"/>
      <c r="F1" s="12"/>
      <c r="G1" s="12"/>
      <c r="H1" s="12"/>
      <c r="I1" s="12"/>
      <c r="J1" s="12"/>
      <c r="K1" s="12"/>
      <c r="L1" s="12"/>
    </row>
    <row r="2" spans="1:12">
      <c r="A2" s="15"/>
      <c r="B2" s="12"/>
      <c r="C2" s="12"/>
      <c r="D2" s="12"/>
      <c r="E2" s="12"/>
      <c r="F2" s="12"/>
      <c r="G2" s="12"/>
      <c r="H2" s="12"/>
      <c r="I2" s="12"/>
      <c r="J2" s="12"/>
      <c r="K2" s="12"/>
      <c r="L2" s="12"/>
    </row>
    <row r="3" spans="1:12">
      <c r="A3" s="15"/>
      <c r="B3" s="12"/>
      <c r="C3" s="12"/>
      <c r="D3" s="12"/>
      <c r="E3" s="12"/>
      <c r="F3" s="12"/>
      <c r="G3" s="12"/>
      <c r="H3" s="12"/>
      <c r="I3" s="12"/>
      <c r="J3" s="12"/>
      <c r="K3" s="12"/>
      <c r="L3" s="12"/>
    </row>
    <row r="4" spans="1:12" ht="13.5" thickBot="1">
      <c r="A4" s="18" t="s">
        <v>56</v>
      </c>
      <c r="B4" s="19">
        <v>2019</v>
      </c>
      <c r="C4" s="19" t="s">
        <v>36</v>
      </c>
      <c r="D4" s="19">
        <v>2020</v>
      </c>
      <c r="E4" s="19" t="s">
        <v>39</v>
      </c>
      <c r="F4" s="19">
        <v>2021</v>
      </c>
      <c r="G4" s="19" t="s">
        <v>41</v>
      </c>
      <c r="H4" s="12"/>
      <c r="I4" s="12"/>
      <c r="J4" s="12"/>
      <c r="K4" s="12"/>
      <c r="L4" s="12"/>
    </row>
    <row r="5" spans="1:12">
      <c r="A5" s="15" t="s">
        <v>73</v>
      </c>
      <c r="B5" s="12">
        <v>8993.0000000000018</v>
      </c>
      <c r="C5" s="12">
        <v>9172.0000000000018</v>
      </c>
      <c r="D5" s="12">
        <v>10839</v>
      </c>
      <c r="E5" s="12">
        <v>12430</v>
      </c>
      <c r="F5" s="12">
        <v>14965</v>
      </c>
      <c r="G5" s="12">
        <v>14154</v>
      </c>
      <c r="H5" s="12"/>
      <c r="I5" s="12"/>
      <c r="J5" s="12"/>
      <c r="K5" s="12"/>
      <c r="L5" s="12"/>
    </row>
    <row r="6" spans="1:12">
      <c r="A6" s="15" t="s">
        <v>74</v>
      </c>
      <c r="B6" s="12">
        <v>2782</v>
      </c>
      <c r="C6" s="12">
        <v>2783</v>
      </c>
      <c r="D6" s="12">
        <v>-122</v>
      </c>
      <c r="E6" s="12">
        <v>-11</v>
      </c>
      <c r="F6" s="12">
        <v>3604</v>
      </c>
      <c r="G6" s="12">
        <v>3614</v>
      </c>
      <c r="H6" s="12"/>
      <c r="I6" s="12"/>
      <c r="J6" s="12"/>
      <c r="K6" s="12"/>
      <c r="L6" s="12"/>
    </row>
    <row r="7" spans="1:12">
      <c r="A7" s="15" t="s">
        <v>75</v>
      </c>
      <c r="B7" s="12">
        <v>2265.0000000000018</v>
      </c>
      <c r="C7" s="12">
        <v>2314.0000000000018</v>
      </c>
      <c r="D7" s="12">
        <v>2299</v>
      </c>
      <c r="E7" s="12">
        <v>2309</v>
      </c>
      <c r="F7" s="12">
        <v>4325</v>
      </c>
      <c r="G7" s="12">
        <v>4295</v>
      </c>
      <c r="H7" s="12"/>
      <c r="I7" s="12"/>
      <c r="J7" s="12"/>
      <c r="K7" s="12"/>
      <c r="L7" s="12"/>
    </row>
    <row r="8" spans="1:12">
      <c r="A8" s="15" t="s">
        <v>76</v>
      </c>
      <c r="B8" s="12">
        <v>1563</v>
      </c>
      <c r="C8" s="12">
        <v>1570</v>
      </c>
      <c r="D8" s="12">
        <v>7697</v>
      </c>
      <c r="E8" s="12">
        <v>7702</v>
      </c>
      <c r="F8" s="12">
        <v>3603</v>
      </c>
      <c r="G8" s="12">
        <v>3680</v>
      </c>
      <c r="H8" s="12"/>
      <c r="I8" s="12"/>
      <c r="J8" s="12"/>
      <c r="K8" s="12"/>
      <c r="L8" s="12"/>
    </row>
    <row r="9" spans="1:12">
      <c r="A9" s="15" t="s">
        <v>77</v>
      </c>
      <c r="B9" s="12">
        <v>3061</v>
      </c>
      <c r="C9" s="12">
        <v>3045</v>
      </c>
      <c r="D9" s="12">
        <v>3193</v>
      </c>
      <c r="E9" s="12">
        <v>3232</v>
      </c>
      <c r="F9" s="12">
        <v>2850</v>
      </c>
      <c r="G9" s="12">
        <v>2897</v>
      </c>
      <c r="H9" s="12"/>
      <c r="I9" s="12"/>
      <c r="J9" s="12"/>
      <c r="K9" s="12"/>
      <c r="L9" s="12"/>
    </row>
    <row r="10" spans="1:12">
      <c r="A10" s="15" t="s">
        <v>78</v>
      </c>
      <c r="B10" s="12">
        <v>164</v>
      </c>
      <c r="C10" s="12">
        <v>295</v>
      </c>
      <c r="D10" s="12">
        <v>-1100</v>
      </c>
      <c r="E10" s="12">
        <v>322</v>
      </c>
      <c r="F10" s="12">
        <v>1305</v>
      </c>
      <c r="G10" s="12">
        <v>387</v>
      </c>
      <c r="H10" s="12"/>
      <c r="I10" s="12"/>
      <c r="J10" s="12"/>
      <c r="K10" s="12"/>
      <c r="L10" s="12"/>
    </row>
    <row r="11" spans="1:12">
      <c r="A11" s="15" t="s">
        <v>79</v>
      </c>
      <c r="B11" s="12">
        <v>-842</v>
      </c>
      <c r="C11" s="12">
        <v>-835</v>
      </c>
      <c r="D11" s="12">
        <v>-1128</v>
      </c>
      <c r="E11" s="12">
        <v>-1124</v>
      </c>
      <c r="F11" s="12">
        <v>-722</v>
      </c>
      <c r="G11" s="12">
        <v>-719</v>
      </c>
      <c r="H11" s="12"/>
      <c r="I11" s="12"/>
      <c r="J11" s="12"/>
      <c r="K11" s="12"/>
      <c r="L11" s="12"/>
    </row>
    <row r="12" spans="1:12">
      <c r="A12" s="15"/>
      <c r="B12" s="12"/>
      <c r="C12" s="12"/>
      <c r="D12" s="12"/>
      <c r="E12" s="12"/>
      <c r="F12" s="12"/>
      <c r="G12" s="12"/>
      <c r="H12" s="12"/>
      <c r="I12" s="12"/>
      <c r="J12" s="12"/>
      <c r="K12" s="12"/>
      <c r="L12" s="12"/>
    </row>
    <row r="13" spans="1:12">
      <c r="A13" s="15"/>
      <c r="B13" s="12"/>
      <c r="C13" s="12"/>
      <c r="D13" s="12"/>
      <c r="E13" s="12"/>
      <c r="F13" s="12"/>
      <c r="G13" s="12"/>
      <c r="H13" s="12"/>
      <c r="I13" s="12"/>
      <c r="J13" s="12"/>
      <c r="K13" s="12"/>
      <c r="L13" s="12"/>
    </row>
    <row r="14" spans="1:12" ht="13.5" thickBot="1">
      <c r="A14" s="18" t="s">
        <v>56</v>
      </c>
      <c r="B14" s="19">
        <v>2019</v>
      </c>
      <c r="C14" s="19" t="s">
        <v>36</v>
      </c>
      <c r="D14" s="19">
        <v>2020</v>
      </c>
      <c r="E14" s="19" t="s">
        <v>39</v>
      </c>
      <c r="F14" s="19">
        <v>2021</v>
      </c>
      <c r="G14" s="19" t="s">
        <v>41</v>
      </c>
      <c r="H14" s="12"/>
      <c r="I14" s="12"/>
      <c r="J14" s="12"/>
      <c r="K14" s="12"/>
      <c r="L14" s="12"/>
    </row>
    <row r="15" spans="1:12">
      <c r="A15" s="15" t="s">
        <v>80</v>
      </c>
      <c r="B15" s="12">
        <v>3497.0000000000018</v>
      </c>
      <c r="C15" s="12">
        <v>3497.0000000000018</v>
      </c>
      <c r="D15" s="12">
        <v>4557</v>
      </c>
      <c r="E15" s="12">
        <v>4557</v>
      </c>
      <c r="F15" s="12">
        <v>5341</v>
      </c>
      <c r="G15" s="12">
        <v>5341</v>
      </c>
      <c r="H15" s="12"/>
      <c r="I15" s="12"/>
      <c r="J15" s="12"/>
      <c r="K15" s="12"/>
      <c r="L15" s="12"/>
    </row>
    <row r="16" spans="1:12">
      <c r="A16" s="15" t="s">
        <v>74</v>
      </c>
      <c r="B16" s="12">
        <v>1135</v>
      </c>
      <c r="C16" s="12">
        <v>1134</v>
      </c>
      <c r="D16" s="12">
        <v>1187</v>
      </c>
      <c r="E16" s="12">
        <v>1187</v>
      </c>
      <c r="F16" s="12">
        <v>1367</v>
      </c>
      <c r="G16" s="12">
        <v>1367</v>
      </c>
      <c r="H16" s="12"/>
      <c r="I16" s="12"/>
      <c r="J16" s="12"/>
      <c r="K16" s="12"/>
      <c r="L16" s="12"/>
    </row>
    <row r="17" spans="1:12">
      <c r="A17" s="15" t="s">
        <v>75</v>
      </c>
      <c r="B17" s="12">
        <v>809.00000000000182</v>
      </c>
      <c r="C17" s="12">
        <v>809.00000000000182</v>
      </c>
      <c r="D17" s="12">
        <v>914</v>
      </c>
      <c r="E17" s="12">
        <v>914</v>
      </c>
      <c r="F17" s="12">
        <v>1029</v>
      </c>
      <c r="G17" s="12">
        <v>1029</v>
      </c>
      <c r="H17" s="12"/>
      <c r="I17" s="12"/>
      <c r="J17" s="12"/>
      <c r="K17" s="12"/>
      <c r="L17" s="12"/>
    </row>
    <row r="18" spans="1:12">
      <c r="A18" s="15" t="s">
        <v>81</v>
      </c>
      <c r="B18" s="12">
        <v>436</v>
      </c>
      <c r="C18" s="12">
        <v>437</v>
      </c>
      <c r="D18" s="12">
        <v>1180</v>
      </c>
      <c r="E18" s="12">
        <v>1180</v>
      </c>
      <c r="F18" s="12">
        <v>1588</v>
      </c>
      <c r="G18" s="12">
        <v>1588</v>
      </c>
      <c r="H18" s="12"/>
      <c r="I18" s="12"/>
      <c r="J18" s="12"/>
      <c r="K18" s="12"/>
      <c r="L18" s="12"/>
    </row>
    <row r="19" spans="1:12">
      <c r="A19" s="15" t="s">
        <v>77</v>
      </c>
      <c r="B19" s="12">
        <v>630</v>
      </c>
      <c r="C19" s="12">
        <v>630</v>
      </c>
      <c r="D19" s="12">
        <v>720</v>
      </c>
      <c r="E19" s="12">
        <v>720</v>
      </c>
      <c r="F19" s="12">
        <v>805</v>
      </c>
      <c r="G19" s="12">
        <v>805</v>
      </c>
      <c r="H19" s="12"/>
      <c r="I19" s="12"/>
      <c r="J19" s="12"/>
      <c r="K19" s="12"/>
      <c r="L19" s="12"/>
    </row>
    <row r="20" spans="1:12">
      <c r="A20" s="15" t="s">
        <v>78</v>
      </c>
      <c r="B20" s="12">
        <v>319</v>
      </c>
      <c r="C20" s="12">
        <v>319</v>
      </c>
      <c r="D20" s="12">
        <v>350</v>
      </c>
      <c r="E20" s="12">
        <v>350</v>
      </c>
      <c r="F20" s="12">
        <v>260</v>
      </c>
      <c r="G20" s="12">
        <v>260</v>
      </c>
      <c r="H20" s="12"/>
      <c r="I20" s="12"/>
      <c r="J20" s="12"/>
      <c r="K20" s="12"/>
      <c r="L20" s="12"/>
    </row>
    <row r="21" spans="1:12">
      <c r="A21" s="15" t="s">
        <v>79</v>
      </c>
      <c r="B21" s="12">
        <v>168</v>
      </c>
      <c r="C21" s="12">
        <v>168</v>
      </c>
      <c r="D21" s="12">
        <v>206</v>
      </c>
      <c r="E21" s="12">
        <v>206</v>
      </c>
      <c r="F21" s="12">
        <v>292</v>
      </c>
      <c r="G21" s="12">
        <v>292</v>
      </c>
      <c r="H21" s="12"/>
      <c r="I21" s="12"/>
      <c r="J21" s="12"/>
      <c r="K21" s="12"/>
      <c r="L21" s="12"/>
    </row>
    <row r="22" spans="1:12">
      <c r="A22" s="15"/>
      <c r="B22" s="12"/>
      <c r="C22" s="12"/>
      <c r="D22" s="12"/>
      <c r="E22" s="12"/>
      <c r="F22" s="12"/>
      <c r="G22" s="12"/>
      <c r="H22" s="12"/>
      <c r="I22" s="12"/>
      <c r="J22" s="12"/>
      <c r="K22" s="12"/>
      <c r="L22" s="12"/>
    </row>
    <row r="23" spans="1:12">
      <c r="A23" s="15"/>
      <c r="B23" s="12"/>
      <c r="C23" s="12"/>
      <c r="D23" s="12"/>
      <c r="E23" s="12"/>
      <c r="F23" s="12"/>
      <c r="G23" s="12"/>
      <c r="H23" s="12"/>
      <c r="I23" s="12"/>
      <c r="J23" s="12"/>
      <c r="K23" s="12"/>
      <c r="L23" s="12"/>
    </row>
    <row r="24" spans="1:12" ht="13.5" thickBot="1">
      <c r="A24" s="18" t="s">
        <v>56</v>
      </c>
      <c r="B24" s="19">
        <v>2019</v>
      </c>
      <c r="C24" s="19" t="s">
        <v>36</v>
      </c>
      <c r="D24" s="19">
        <v>2020</v>
      </c>
      <c r="E24" s="19" t="s">
        <v>39</v>
      </c>
      <c r="F24" s="19">
        <v>2021</v>
      </c>
      <c r="G24" s="19" t="s">
        <v>41</v>
      </c>
      <c r="H24" s="12"/>
      <c r="I24" s="12"/>
      <c r="J24" s="12"/>
      <c r="K24" s="12"/>
      <c r="L24" s="12"/>
    </row>
    <row r="25" spans="1:12">
      <c r="A25" s="15" t="s">
        <v>82</v>
      </c>
      <c r="B25" s="12">
        <v>5457</v>
      </c>
      <c r="C25" s="12">
        <v>5457</v>
      </c>
      <c r="D25" s="12">
        <v>8992</v>
      </c>
      <c r="E25" s="12">
        <v>8992</v>
      </c>
      <c r="F25" s="12">
        <v>9890</v>
      </c>
      <c r="G25" s="12">
        <v>9890</v>
      </c>
      <c r="H25" s="12"/>
      <c r="I25" s="12"/>
      <c r="J25" s="12"/>
      <c r="K25" s="12"/>
      <c r="L25" s="12"/>
    </row>
    <row r="26" spans="1:12">
      <c r="A26" s="15" t="s">
        <v>74</v>
      </c>
      <c r="B26" s="12">
        <v>1721</v>
      </c>
      <c r="C26" s="12">
        <v>1721</v>
      </c>
      <c r="D26" s="12">
        <v>3174</v>
      </c>
      <c r="E26" s="12">
        <v>3174</v>
      </c>
      <c r="F26" s="12">
        <v>2376</v>
      </c>
      <c r="G26" s="12">
        <v>2376</v>
      </c>
      <c r="H26" s="12"/>
      <c r="I26" s="12"/>
      <c r="J26" s="12"/>
      <c r="K26" s="12"/>
      <c r="L26" s="12"/>
    </row>
    <row r="27" spans="1:12">
      <c r="A27" s="15" t="s">
        <v>75</v>
      </c>
      <c r="B27" s="12">
        <v>950</v>
      </c>
      <c r="C27" s="12">
        <v>950</v>
      </c>
      <c r="D27" s="12">
        <v>1912</v>
      </c>
      <c r="E27" s="12">
        <v>1912</v>
      </c>
      <c r="F27" s="12">
        <v>3051</v>
      </c>
      <c r="G27" s="12">
        <v>3051</v>
      </c>
      <c r="H27" s="12"/>
      <c r="I27" s="12"/>
      <c r="J27" s="12"/>
      <c r="K27" s="12"/>
      <c r="L27" s="12"/>
    </row>
    <row r="28" spans="1:12">
      <c r="A28" s="15" t="s">
        <v>81</v>
      </c>
      <c r="B28" s="12">
        <v>318</v>
      </c>
      <c r="C28" s="12">
        <v>318</v>
      </c>
      <c r="D28" s="12">
        <v>1722</v>
      </c>
      <c r="E28" s="12">
        <v>1722</v>
      </c>
      <c r="F28" s="12">
        <v>2616</v>
      </c>
      <c r="G28" s="12">
        <v>2616</v>
      </c>
      <c r="H28" s="12"/>
      <c r="I28" s="12"/>
      <c r="J28" s="12"/>
      <c r="K28" s="12"/>
      <c r="L28" s="12"/>
    </row>
    <row r="29" spans="1:12">
      <c r="A29" s="15" t="s">
        <v>77</v>
      </c>
      <c r="B29" s="12">
        <v>1391</v>
      </c>
      <c r="C29" s="12">
        <v>1391</v>
      </c>
      <c r="D29" s="12">
        <v>1329</v>
      </c>
      <c r="E29" s="12">
        <v>1329</v>
      </c>
      <c r="F29" s="12">
        <v>1141</v>
      </c>
      <c r="G29" s="12">
        <v>1141</v>
      </c>
      <c r="H29" s="12"/>
      <c r="I29" s="12"/>
      <c r="J29" s="12"/>
      <c r="K29" s="12"/>
      <c r="L29" s="12"/>
    </row>
    <row r="30" spans="1:12">
      <c r="A30" s="15" t="s">
        <v>78</v>
      </c>
      <c r="B30" s="12">
        <v>632</v>
      </c>
      <c r="C30" s="12">
        <v>632</v>
      </c>
      <c r="D30" s="12">
        <v>400</v>
      </c>
      <c r="E30" s="12">
        <v>400</v>
      </c>
      <c r="F30" s="12">
        <v>363</v>
      </c>
      <c r="G30" s="12">
        <v>363</v>
      </c>
      <c r="H30" s="12"/>
      <c r="I30" s="12"/>
      <c r="J30" s="12"/>
      <c r="K30" s="12"/>
      <c r="L30" s="12"/>
    </row>
    <row r="31" spans="1:12">
      <c r="A31" s="15" t="s">
        <v>79</v>
      </c>
      <c r="B31" s="12">
        <v>445</v>
      </c>
      <c r="C31" s="12">
        <v>445</v>
      </c>
      <c r="D31" s="12">
        <v>455</v>
      </c>
      <c r="E31" s="12">
        <v>455</v>
      </c>
      <c r="F31" s="12">
        <v>343</v>
      </c>
      <c r="G31" s="12">
        <v>343</v>
      </c>
      <c r="H31" s="12"/>
      <c r="I31" s="12"/>
      <c r="J31" s="12"/>
      <c r="K31" s="12"/>
      <c r="L31" s="12"/>
    </row>
    <row r="32" spans="1:12">
      <c r="A32" s="15"/>
      <c r="B32" s="12"/>
      <c r="C32" s="12"/>
      <c r="D32" s="12"/>
      <c r="E32" s="12"/>
      <c r="F32" s="12"/>
      <c r="G32" s="12"/>
      <c r="H32" s="12"/>
      <c r="I32" s="12"/>
      <c r="J32" s="12"/>
      <c r="K32" s="12"/>
      <c r="L32" s="12"/>
    </row>
    <row r="33" spans="1:12">
      <c r="A33" s="15"/>
      <c r="B33" s="12"/>
      <c r="C33" s="12"/>
      <c r="D33" s="12"/>
      <c r="E33" s="12"/>
      <c r="F33" s="12"/>
      <c r="G33" s="12"/>
      <c r="H33" s="12"/>
      <c r="I33" s="12"/>
      <c r="J33" s="12"/>
      <c r="K33" s="12"/>
      <c r="L33" s="12"/>
    </row>
    <row r="34" spans="1:12">
      <c r="A34" s="9" t="s">
        <v>68</v>
      </c>
      <c r="B34" s="12"/>
      <c r="C34" s="12"/>
      <c r="D34" s="12"/>
      <c r="E34" s="12"/>
      <c r="F34" s="12"/>
      <c r="G34" s="12"/>
      <c r="H34" s="12"/>
      <c r="I34" s="12"/>
      <c r="J34" s="12"/>
      <c r="K34" s="12"/>
      <c r="L34" s="12"/>
    </row>
    <row r="35" spans="1:12">
      <c r="A35" s="9" t="s">
        <v>70</v>
      </c>
      <c r="B35" s="12"/>
      <c r="C35" s="12"/>
      <c r="D35" s="12"/>
      <c r="E35" s="12"/>
      <c r="F35" s="12"/>
      <c r="G35" s="12"/>
      <c r="H35" s="12"/>
      <c r="I35" s="12"/>
      <c r="J35" s="12"/>
      <c r="K35" s="12"/>
      <c r="L35" s="12"/>
    </row>
    <row r="36" spans="1:12">
      <c r="A36" s="9" t="s">
        <v>71</v>
      </c>
      <c r="B36" s="12"/>
      <c r="C36" s="12"/>
      <c r="D36" s="12"/>
      <c r="E36" s="12"/>
      <c r="F36" s="12"/>
      <c r="G36" s="12"/>
      <c r="H36" s="12"/>
      <c r="I36" s="12"/>
      <c r="J36" s="12"/>
      <c r="K36" s="12"/>
      <c r="L36" s="12"/>
    </row>
    <row r="37" spans="1:12">
      <c r="A37" s="9"/>
      <c r="B37" s="12"/>
      <c r="C37" s="12"/>
      <c r="D37" s="12"/>
      <c r="E37" s="12"/>
      <c r="F37" s="12"/>
      <c r="G37" s="12"/>
      <c r="H37" s="12"/>
      <c r="I37" s="12"/>
      <c r="J37" s="12"/>
      <c r="K37" s="12"/>
      <c r="L37" s="12"/>
    </row>
    <row r="38" spans="1:12">
      <c r="A38" s="15"/>
      <c r="B38" s="12"/>
      <c r="C38" s="12"/>
      <c r="D38" s="12"/>
      <c r="E38" s="12"/>
      <c r="F38" s="12"/>
      <c r="G38" s="12"/>
      <c r="H38" s="12"/>
      <c r="I38" s="12"/>
      <c r="J38" s="12"/>
      <c r="K38" s="12"/>
      <c r="L38" s="12"/>
    </row>
    <row r="39" spans="1:12" ht="15.75">
      <c r="A39" s="13" t="s">
        <v>72</v>
      </c>
      <c r="B39" s="12"/>
      <c r="C39" s="12"/>
      <c r="D39" s="12"/>
      <c r="E39" s="12"/>
      <c r="F39" s="12"/>
      <c r="G39" s="12"/>
      <c r="H39" s="12"/>
      <c r="I39" s="12"/>
      <c r="J39" s="12"/>
      <c r="K39" s="12"/>
      <c r="L39" s="12"/>
    </row>
    <row r="40" spans="1:12">
      <c r="A40" s="15"/>
      <c r="B40" s="12"/>
      <c r="C40" s="12"/>
      <c r="D40" s="12"/>
      <c r="E40" s="12"/>
      <c r="F40" s="12"/>
      <c r="G40" s="12"/>
      <c r="H40" s="12"/>
      <c r="I40" s="12"/>
      <c r="J40" s="12"/>
      <c r="K40" s="12"/>
      <c r="L40" s="12"/>
    </row>
    <row r="41" spans="1:12">
      <c r="A41" s="15"/>
      <c r="B41" s="12"/>
      <c r="C41" s="12"/>
      <c r="D41" s="12"/>
      <c r="E41" s="12"/>
      <c r="F41" s="12"/>
      <c r="G41" s="12"/>
      <c r="H41" s="12"/>
      <c r="I41" s="12"/>
      <c r="J41" s="12"/>
      <c r="K41" s="12"/>
      <c r="L41" s="12"/>
    </row>
    <row r="42" spans="1:12" ht="13.5" thickBot="1">
      <c r="A42" s="18" t="s">
        <v>56</v>
      </c>
      <c r="B42" s="19"/>
      <c r="C42" s="19"/>
      <c r="D42" s="19">
        <v>2017</v>
      </c>
      <c r="E42" s="19" t="s">
        <v>30</v>
      </c>
      <c r="F42" s="19">
        <v>2018</v>
      </c>
      <c r="G42" s="19" t="s">
        <v>33</v>
      </c>
      <c r="H42" s="12"/>
      <c r="I42" s="12"/>
      <c r="J42" s="12"/>
      <c r="K42" s="12"/>
      <c r="L42" s="12"/>
    </row>
    <row r="43" spans="1:12">
      <c r="A43" s="15" t="s">
        <v>73</v>
      </c>
      <c r="B43" s="12"/>
      <c r="C43" s="12"/>
      <c r="D43" s="12">
        <v>10279</v>
      </c>
      <c r="E43" s="12">
        <v>10448</v>
      </c>
      <c r="F43" s="12">
        <v>9028</v>
      </c>
      <c r="G43" s="12">
        <v>8324</v>
      </c>
      <c r="H43" s="12"/>
      <c r="I43" s="12"/>
      <c r="J43" s="12"/>
      <c r="K43" s="12"/>
      <c r="L43" s="12"/>
    </row>
    <row r="44" spans="1:12">
      <c r="A44" s="15" t="s">
        <v>14</v>
      </c>
      <c r="B44" s="12"/>
      <c r="C44" s="12"/>
      <c r="D44" s="12">
        <v>8701</v>
      </c>
      <c r="E44" s="12">
        <v>8720</v>
      </c>
      <c r="F44" s="12">
        <v>6723</v>
      </c>
      <c r="G44" s="12">
        <v>6031</v>
      </c>
      <c r="H44" s="12"/>
      <c r="I44" s="12"/>
      <c r="J44" s="12"/>
      <c r="K44" s="12"/>
      <c r="L44" s="12"/>
    </row>
    <row r="45" spans="1:12">
      <c r="A45" s="15" t="s">
        <v>77</v>
      </c>
      <c r="B45" s="12"/>
      <c r="C45" s="12"/>
      <c r="D45" s="12">
        <v>2038</v>
      </c>
      <c r="E45" s="12">
        <v>2049</v>
      </c>
      <c r="F45" s="12">
        <v>2767</v>
      </c>
      <c r="G45" s="12">
        <v>2781</v>
      </c>
      <c r="H45" s="12"/>
      <c r="I45" s="12"/>
      <c r="J45" s="12"/>
      <c r="K45" s="12"/>
      <c r="L45" s="12"/>
    </row>
    <row r="46" spans="1:12">
      <c r="A46" s="15" t="s">
        <v>78</v>
      </c>
      <c r="B46" s="12"/>
      <c r="C46" s="12"/>
      <c r="D46" s="12">
        <v>153</v>
      </c>
      <c r="E46" s="12">
        <v>293</v>
      </c>
      <c r="F46" s="12">
        <v>287</v>
      </c>
      <c r="G46" s="12">
        <v>305</v>
      </c>
      <c r="H46" s="12"/>
      <c r="I46" s="12"/>
      <c r="J46" s="12"/>
      <c r="K46" s="12"/>
      <c r="L46" s="12"/>
    </row>
    <row r="47" spans="1:12">
      <c r="A47" s="15" t="s">
        <v>79</v>
      </c>
      <c r="B47" s="12"/>
      <c r="C47" s="12"/>
      <c r="D47" s="12">
        <v>-613</v>
      </c>
      <c r="E47" s="12">
        <v>-614</v>
      </c>
      <c r="F47" s="12">
        <v>-749</v>
      </c>
      <c r="G47" s="12">
        <v>-793</v>
      </c>
      <c r="H47" s="12"/>
      <c r="I47" s="12"/>
      <c r="J47" s="12"/>
      <c r="K47" s="12"/>
      <c r="L47" s="12"/>
    </row>
    <row r="48" spans="1:12">
      <c r="A48" s="15"/>
      <c r="B48" s="12"/>
      <c r="C48" s="12"/>
      <c r="D48" s="12"/>
      <c r="E48" s="12"/>
      <c r="F48" s="12"/>
      <c r="G48" s="12"/>
      <c r="H48" s="12"/>
      <c r="I48" s="12"/>
      <c r="J48" s="12"/>
      <c r="K48" s="12"/>
      <c r="L48" s="12"/>
    </row>
    <row r="49" spans="1:12">
      <c r="A49" s="15"/>
      <c r="B49" s="12"/>
      <c r="C49" s="12"/>
      <c r="D49" s="12"/>
      <c r="E49" s="12"/>
      <c r="F49" s="12"/>
      <c r="G49" s="12"/>
      <c r="H49" s="12"/>
      <c r="I49" s="12"/>
      <c r="J49" s="12"/>
      <c r="K49" s="12"/>
      <c r="L49" s="12"/>
    </row>
    <row r="50" spans="1:12" ht="13.5" thickBot="1">
      <c r="A50" s="18" t="s">
        <v>56</v>
      </c>
      <c r="B50" s="19"/>
      <c r="C50" s="19"/>
      <c r="D50" s="19">
        <v>2017</v>
      </c>
      <c r="E50" s="19" t="s">
        <v>30</v>
      </c>
      <c r="F50" s="19">
        <v>2018</v>
      </c>
      <c r="G50" s="19" t="s">
        <v>33</v>
      </c>
      <c r="H50" s="12"/>
      <c r="I50" s="12"/>
      <c r="J50" s="12"/>
      <c r="K50" s="12"/>
      <c r="L50" s="12"/>
    </row>
    <row r="51" spans="1:12">
      <c r="A51" s="15" t="s">
        <v>80</v>
      </c>
      <c r="B51" s="12"/>
      <c r="C51" s="12"/>
      <c r="D51" s="12">
        <v>2421</v>
      </c>
      <c r="E51" s="12">
        <v>2421</v>
      </c>
      <c r="F51" s="12">
        <v>2673</v>
      </c>
      <c r="G51" s="12">
        <v>2673</v>
      </c>
      <c r="H51" s="12"/>
      <c r="I51" s="12"/>
      <c r="J51" s="12"/>
      <c r="K51" s="12"/>
      <c r="L51" s="12"/>
    </row>
    <row r="52" spans="1:12">
      <c r="A52" s="15" t="s">
        <v>14</v>
      </c>
      <c r="B52" s="12"/>
      <c r="C52" s="12"/>
      <c r="D52" s="12">
        <v>1568</v>
      </c>
      <c r="E52" s="12">
        <v>1568</v>
      </c>
      <c r="F52" s="12">
        <v>1791</v>
      </c>
      <c r="G52" s="12">
        <v>1791</v>
      </c>
      <c r="H52" s="12"/>
      <c r="I52" s="12"/>
      <c r="J52" s="12"/>
      <c r="K52" s="12"/>
      <c r="L52" s="12"/>
    </row>
    <row r="53" spans="1:12">
      <c r="A53" s="15" t="s">
        <v>77</v>
      </c>
      <c r="B53" s="12"/>
      <c r="C53" s="12"/>
      <c r="D53" s="12">
        <v>422</v>
      </c>
      <c r="E53" s="12">
        <v>422</v>
      </c>
      <c r="F53" s="12">
        <v>461</v>
      </c>
      <c r="G53" s="12">
        <v>461</v>
      </c>
      <c r="H53" s="12"/>
      <c r="I53" s="12"/>
      <c r="J53" s="12"/>
      <c r="K53" s="12"/>
      <c r="L53" s="12"/>
    </row>
    <row r="54" spans="1:12">
      <c r="A54" s="15" t="s">
        <v>78</v>
      </c>
      <c r="B54" s="12"/>
      <c r="C54" s="12"/>
      <c r="D54" s="12">
        <v>318</v>
      </c>
      <c r="E54" s="12">
        <v>318</v>
      </c>
      <c r="F54" s="12">
        <v>308</v>
      </c>
      <c r="G54" s="12">
        <v>308</v>
      </c>
      <c r="H54" s="12"/>
      <c r="I54" s="12"/>
      <c r="J54" s="12"/>
      <c r="K54" s="12"/>
      <c r="L54" s="12"/>
    </row>
    <row r="55" spans="1:12">
      <c r="A55" s="15" t="s">
        <v>79</v>
      </c>
      <c r="B55" s="12"/>
      <c r="C55" s="12"/>
      <c r="D55" s="12">
        <v>113</v>
      </c>
      <c r="E55" s="12">
        <v>113</v>
      </c>
      <c r="F55" s="12">
        <v>113</v>
      </c>
      <c r="G55" s="12">
        <v>113</v>
      </c>
      <c r="H55" s="12"/>
      <c r="I55" s="12"/>
      <c r="J55" s="12"/>
      <c r="K55" s="12"/>
      <c r="L55" s="12"/>
    </row>
    <row r="56" spans="1:12">
      <c r="A56" s="15"/>
      <c r="B56" s="12"/>
      <c r="C56" s="12"/>
      <c r="D56" s="12"/>
      <c r="E56" s="12"/>
      <c r="F56" s="12"/>
      <c r="G56" s="12"/>
      <c r="H56" s="12"/>
      <c r="I56" s="12"/>
      <c r="J56" s="12"/>
      <c r="K56" s="12"/>
      <c r="L56" s="12"/>
    </row>
    <row r="57" spans="1:12">
      <c r="A57" s="15"/>
      <c r="B57" s="12"/>
      <c r="C57" s="12"/>
      <c r="D57" s="12"/>
      <c r="E57" s="12"/>
      <c r="F57" s="12"/>
      <c r="G57" s="12"/>
      <c r="H57" s="12"/>
      <c r="I57" s="12"/>
      <c r="J57" s="12"/>
      <c r="K57" s="12"/>
      <c r="L57" s="12"/>
    </row>
    <row r="58" spans="1:12" ht="13.5" thickBot="1">
      <c r="A58" s="18" t="s">
        <v>56</v>
      </c>
      <c r="B58" s="19"/>
      <c r="C58" s="19"/>
      <c r="D58" s="19">
        <v>2017</v>
      </c>
      <c r="E58" s="19" t="s">
        <v>30</v>
      </c>
      <c r="F58" s="19">
        <v>2018</v>
      </c>
      <c r="G58" s="19" t="s">
        <v>33</v>
      </c>
      <c r="H58" s="12"/>
      <c r="I58" s="12"/>
      <c r="J58" s="12"/>
      <c r="K58" s="12"/>
      <c r="L58" s="12"/>
    </row>
    <row r="59" spans="1:12">
      <c r="A59" s="15" t="s">
        <v>82</v>
      </c>
      <c r="B59" s="12"/>
      <c r="C59" s="12"/>
      <c r="D59" s="12">
        <v>4602</v>
      </c>
      <c r="E59" s="12">
        <v>4602</v>
      </c>
      <c r="F59" s="12">
        <v>4280</v>
      </c>
      <c r="G59" s="12">
        <v>4280</v>
      </c>
      <c r="H59" s="12"/>
      <c r="I59" s="12"/>
      <c r="J59" s="12"/>
      <c r="K59" s="12"/>
      <c r="L59" s="12"/>
    </row>
    <row r="60" spans="1:12">
      <c r="A60" s="15" t="s">
        <v>14</v>
      </c>
      <c r="B60" s="12"/>
      <c r="C60" s="12"/>
      <c r="D60" s="12">
        <v>2925</v>
      </c>
      <c r="E60" s="12">
        <v>2925</v>
      </c>
      <c r="F60" s="12">
        <v>2451</v>
      </c>
      <c r="G60" s="12">
        <v>2451</v>
      </c>
      <c r="H60" s="12"/>
      <c r="I60" s="12"/>
      <c r="J60" s="12"/>
      <c r="K60" s="12"/>
      <c r="L60" s="12"/>
    </row>
    <row r="61" spans="1:12">
      <c r="A61" s="15" t="s">
        <v>77</v>
      </c>
      <c r="B61" s="12"/>
      <c r="C61" s="12"/>
      <c r="D61" s="12">
        <v>678</v>
      </c>
      <c r="E61" s="12">
        <v>678</v>
      </c>
      <c r="F61" s="12">
        <v>832</v>
      </c>
      <c r="G61" s="12">
        <v>832</v>
      </c>
      <c r="H61" s="12"/>
      <c r="I61" s="12"/>
      <c r="J61" s="12"/>
      <c r="K61" s="12"/>
      <c r="L61" s="12"/>
    </row>
    <row r="62" spans="1:12">
      <c r="A62" s="15" t="s">
        <v>78</v>
      </c>
      <c r="B62" s="12"/>
      <c r="C62" s="12"/>
      <c r="D62" s="12">
        <v>778</v>
      </c>
      <c r="E62" s="12">
        <v>778</v>
      </c>
      <c r="F62" s="12">
        <v>740</v>
      </c>
      <c r="G62" s="12">
        <v>740</v>
      </c>
      <c r="H62" s="12"/>
      <c r="I62" s="12"/>
      <c r="J62" s="12"/>
      <c r="K62" s="12"/>
      <c r="L62" s="12"/>
    </row>
    <row r="63" spans="1:12">
      <c r="A63" s="15" t="s">
        <v>79</v>
      </c>
      <c r="B63" s="12"/>
      <c r="C63" s="12"/>
      <c r="D63" s="12">
        <v>221</v>
      </c>
      <c r="E63" s="12">
        <v>221</v>
      </c>
      <c r="F63" s="12">
        <v>257</v>
      </c>
      <c r="G63" s="12">
        <v>257</v>
      </c>
      <c r="H63" s="12"/>
      <c r="I63" s="12"/>
      <c r="J63" s="12"/>
      <c r="K63" s="12"/>
      <c r="L63" s="12"/>
    </row>
    <row r="64" spans="1:12">
      <c r="A64" s="15"/>
      <c r="B64" s="12"/>
      <c r="C64" s="12"/>
      <c r="D64" s="12"/>
      <c r="E64" s="12"/>
      <c r="F64" s="12"/>
      <c r="G64" s="12"/>
      <c r="H64" s="12"/>
      <c r="I64" s="12"/>
      <c r="J64" s="12"/>
      <c r="K64" s="12"/>
      <c r="L64" s="12"/>
    </row>
    <row r="65" spans="1:12">
      <c r="A65" s="9" t="s">
        <v>68</v>
      </c>
      <c r="B65" s="12"/>
      <c r="C65" s="12"/>
      <c r="D65" s="12"/>
      <c r="E65" s="12"/>
      <c r="F65" s="12"/>
      <c r="G65" s="12"/>
      <c r="H65" s="12"/>
      <c r="I65" s="12"/>
      <c r="J65" s="12"/>
      <c r="K65" s="12"/>
      <c r="L65"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Y31"/>
  <sheetViews>
    <sheetView view="pageBreakPreview" zoomScaleNormal="100" zoomScaleSheetLayoutView="100" workbookViewId="0"/>
  </sheetViews>
  <sheetFormatPr defaultRowHeight="12.75"/>
  <cols>
    <col min="1" max="1" width="44.28515625" customWidth="1"/>
  </cols>
  <sheetData>
    <row r="1" spans="1:25" ht="15.75">
      <c r="A1" s="13" t="s">
        <v>83</v>
      </c>
      <c r="B1" s="11"/>
      <c r="C1" s="11"/>
      <c r="D1" s="11"/>
      <c r="E1" s="11"/>
      <c r="F1" s="11"/>
      <c r="G1" s="11"/>
      <c r="H1" s="11"/>
      <c r="I1" s="11"/>
      <c r="J1" s="11"/>
      <c r="K1" s="11"/>
      <c r="L1" s="11"/>
      <c r="M1" s="11"/>
      <c r="N1" s="11"/>
      <c r="O1" s="11"/>
      <c r="P1" s="11"/>
      <c r="Q1" s="11"/>
      <c r="R1" s="11"/>
      <c r="S1" s="11"/>
      <c r="T1" s="11"/>
      <c r="U1" s="11"/>
      <c r="V1" s="11"/>
      <c r="W1" s="11"/>
      <c r="X1" s="11"/>
      <c r="Y1" s="11"/>
    </row>
    <row r="2" spans="1:25">
      <c r="A2" s="11"/>
      <c r="B2" s="11"/>
      <c r="C2" s="11"/>
      <c r="D2" s="11"/>
      <c r="E2" s="11"/>
      <c r="F2" s="11"/>
      <c r="G2" s="11"/>
      <c r="H2" s="11"/>
      <c r="I2" s="11"/>
      <c r="J2" s="11"/>
      <c r="K2" s="11"/>
      <c r="L2" s="11"/>
      <c r="M2" s="11"/>
      <c r="N2" s="11"/>
      <c r="O2" s="11"/>
      <c r="P2" s="11"/>
      <c r="Q2" s="11"/>
      <c r="R2" s="11"/>
      <c r="S2" s="11"/>
      <c r="T2" s="11"/>
      <c r="U2" s="11"/>
      <c r="V2" s="11"/>
      <c r="W2" s="11"/>
      <c r="X2" s="11"/>
      <c r="Y2" s="11"/>
    </row>
    <row r="3" spans="1:25" ht="13.5" thickBot="1">
      <c r="A3" s="154" t="s">
        <v>0</v>
      </c>
      <c r="B3" s="155"/>
      <c r="C3" s="170" t="s">
        <v>8</v>
      </c>
      <c r="D3" s="170"/>
      <c r="E3" s="170"/>
      <c r="F3" s="170"/>
      <c r="G3" s="170"/>
      <c r="H3" s="156"/>
      <c r="I3" s="170" t="s">
        <v>89</v>
      </c>
      <c r="J3" s="170"/>
      <c r="K3" s="170"/>
      <c r="L3" s="170"/>
      <c r="M3" s="170"/>
      <c r="N3" s="156"/>
      <c r="O3" s="170" t="s">
        <v>90</v>
      </c>
      <c r="P3" s="170"/>
      <c r="Q3" s="170"/>
      <c r="R3" s="170"/>
      <c r="S3" s="170"/>
      <c r="T3" s="156"/>
      <c r="U3" s="170" t="s">
        <v>91</v>
      </c>
      <c r="V3" s="170"/>
      <c r="W3" s="170"/>
      <c r="X3" s="170"/>
      <c r="Y3" s="170"/>
    </row>
    <row r="4" spans="1:25">
      <c r="A4" s="90"/>
      <c r="B4" s="91"/>
      <c r="C4" s="91">
        <v>2017</v>
      </c>
      <c r="D4" s="91">
        <v>2018</v>
      </c>
      <c r="E4" s="91">
        <v>2019</v>
      </c>
      <c r="F4" s="91">
        <v>2020</v>
      </c>
      <c r="G4" s="91">
        <v>2021</v>
      </c>
      <c r="H4" s="155"/>
      <c r="I4" s="91">
        <v>2017</v>
      </c>
      <c r="J4" s="91">
        <v>2018</v>
      </c>
      <c r="K4" s="91">
        <v>2019</v>
      </c>
      <c r="L4" s="91">
        <v>2020</v>
      </c>
      <c r="M4" s="91">
        <v>2021</v>
      </c>
      <c r="N4" s="155"/>
      <c r="O4" s="91">
        <v>2017</v>
      </c>
      <c r="P4" s="91">
        <v>2018</v>
      </c>
      <c r="Q4" s="91">
        <v>2019</v>
      </c>
      <c r="R4" s="91">
        <v>2020</v>
      </c>
      <c r="S4" s="91">
        <v>2021</v>
      </c>
      <c r="T4" s="155"/>
      <c r="U4" s="91">
        <v>2017</v>
      </c>
      <c r="V4" s="91">
        <v>2018</v>
      </c>
      <c r="W4" s="91">
        <v>2019</v>
      </c>
      <c r="X4" s="91">
        <v>2020</v>
      </c>
      <c r="Y4" s="91">
        <v>2021</v>
      </c>
    </row>
    <row r="5" spans="1:25">
      <c r="A5" s="157" t="s">
        <v>84</v>
      </c>
      <c r="B5" s="158" t="s">
        <v>88</v>
      </c>
      <c r="C5" s="159">
        <v>4980</v>
      </c>
      <c r="D5" s="159">
        <v>5250</v>
      </c>
      <c r="E5" s="159">
        <v>5447</v>
      </c>
      <c r="F5" s="159">
        <v>5727</v>
      </c>
      <c r="G5" s="159">
        <v>5878</v>
      </c>
      <c r="H5" s="155"/>
      <c r="I5" s="159">
        <v>4720</v>
      </c>
      <c r="J5" s="159">
        <v>4835</v>
      </c>
      <c r="K5" s="159">
        <v>4913</v>
      </c>
      <c r="L5" s="159">
        <v>4930</v>
      </c>
      <c r="M5" s="159">
        <v>4876</v>
      </c>
      <c r="N5" s="155"/>
      <c r="O5" s="159">
        <v>1612</v>
      </c>
      <c r="P5" s="159">
        <v>1631</v>
      </c>
      <c r="Q5" s="159">
        <v>1429</v>
      </c>
      <c r="R5" s="159">
        <v>1446</v>
      </c>
      <c r="S5" s="159">
        <v>1467</v>
      </c>
      <c r="T5" s="155"/>
      <c r="U5" s="160" t="s">
        <v>38</v>
      </c>
      <c r="V5" s="160" t="s">
        <v>38</v>
      </c>
      <c r="W5" s="160" t="s">
        <v>38</v>
      </c>
      <c r="X5" s="160">
        <v>9731</v>
      </c>
      <c r="Y5" s="159">
        <v>8888</v>
      </c>
    </row>
    <row r="6" spans="1:25">
      <c r="A6" s="161"/>
      <c r="B6" s="161"/>
      <c r="C6" s="162"/>
      <c r="D6" s="162"/>
      <c r="E6" s="162"/>
      <c r="F6" s="162"/>
      <c r="G6" s="162"/>
      <c r="H6" s="155"/>
      <c r="I6" s="162"/>
      <c r="J6" s="162"/>
      <c r="K6" s="162"/>
      <c r="L6" s="162"/>
      <c r="M6" s="162"/>
      <c r="N6" s="155"/>
      <c r="O6" s="162"/>
      <c r="P6" s="162"/>
      <c r="Q6" s="162"/>
      <c r="R6" s="162"/>
      <c r="S6" s="162"/>
      <c r="T6" s="155"/>
      <c r="U6" s="162"/>
      <c r="V6" s="162"/>
      <c r="W6" s="162"/>
      <c r="X6" s="162"/>
      <c r="Y6" s="162"/>
    </row>
    <row r="7" spans="1:25">
      <c r="A7" s="157" t="s">
        <v>85</v>
      </c>
      <c r="B7" s="158" t="s">
        <v>56</v>
      </c>
      <c r="C7" s="163">
        <v>70012</v>
      </c>
      <c r="D7" s="163">
        <v>86997</v>
      </c>
      <c r="E7" s="163">
        <v>89049</v>
      </c>
      <c r="F7" s="163">
        <v>58816</v>
      </c>
      <c r="G7" s="163">
        <v>89680</v>
      </c>
      <c r="H7" s="155"/>
      <c r="I7" s="163">
        <v>19811</v>
      </c>
      <c r="J7" s="163">
        <v>21745</v>
      </c>
      <c r="K7" s="163">
        <v>21582</v>
      </c>
      <c r="L7" s="163">
        <v>13979</v>
      </c>
      <c r="M7" s="163">
        <v>23855</v>
      </c>
      <c r="N7" s="155"/>
      <c r="O7" s="163">
        <v>17042</v>
      </c>
      <c r="P7" s="163">
        <v>20093</v>
      </c>
      <c r="Q7" s="163">
        <v>19676</v>
      </c>
      <c r="R7" s="163">
        <v>10926</v>
      </c>
      <c r="S7" s="163">
        <v>19692</v>
      </c>
      <c r="T7" s="155"/>
      <c r="U7" s="160" t="s">
        <v>38</v>
      </c>
      <c r="V7" s="160" t="s">
        <v>38</v>
      </c>
      <c r="W7" s="160" t="s">
        <v>38</v>
      </c>
      <c r="X7" s="160">
        <v>8223</v>
      </c>
      <c r="Y7" s="163">
        <v>13791</v>
      </c>
    </row>
    <row r="8" spans="1:25">
      <c r="A8" s="164" t="s">
        <v>86</v>
      </c>
      <c r="B8" s="158" t="s">
        <v>56</v>
      </c>
      <c r="C8" s="163">
        <v>5332</v>
      </c>
      <c r="D8" s="163">
        <v>5025</v>
      </c>
      <c r="E8" s="163">
        <v>5972</v>
      </c>
      <c r="F8" s="163">
        <v>5549</v>
      </c>
      <c r="G8" s="165">
        <v>6691</v>
      </c>
      <c r="H8" s="155"/>
      <c r="I8" s="163">
        <v>2394</v>
      </c>
      <c r="J8" s="163">
        <v>1454</v>
      </c>
      <c r="K8" s="163">
        <v>975</v>
      </c>
      <c r="L8" s="163">
        <v>-25</v>
      </c>
      <c r="M8" s="163">
        <v>1158</v>
      </c>
      <c r="N8" s="155"/>
      <c r="O8" s="163">
        <v>1074</v>
      </c>
      <c r="P8" s="163">
        <v>201</v>
      </c>
      <c r="Q8" s="163">
        <v>419</v>
      </c>
      <c r="R8" s="163">
        <v>-480</v>
      </c>
      <c r="S8" s="163">
        <v>308</v>
      </c>
      <c r="T8" s="155"/>
      <c r="U8" s="160" t="s">
        <v>38</v>
      </c>
      <c r="V8" s="160" t="s">
        <v>38</v>
      </c>
      <c r="W8" s="160" t="s">
        <v>38</v>
      </c>
      <c r="X8" s="160">
        <v>1260</v>
      </c>
      <c r="Y8" s="163">
        <v>2782</v>
      </c>
    </row>
    <row r="9" spans="1:25">
      <c r="A9" s="164" t="s">
        <v>1</v>
      </c>
      <c r="B9" s="158" t="s">
        <v>56</v>
      </c>
      <c r="C9" s="159">
        <v>6028</v>
      </c>
      <c r="D9" s="159">
        <v>5989</v>
      </c>
      <c r="E9" s="159">
        <v>5818</v>
      </c>
      <c r="F9" s="159">
        <v>3473</v>
      </c>
      <c r="G9" s="159">
        <v>9936</v>
      </c>
      <c r="H9" s="155"/>
      <c r="I9" s="159">
        <v>2408</v>
      </c>
      <c r="J9" s="159">
        <v>2079</v>
      </c>
      <c r="K9" s="159">
        <v>938</v>
      </c>
      <c r="L9" s="159">
        <v>-309</v>
      </c>
      <c r="M9" s="159">
        <v>1756</v>
      </c>
      <c r="N9" s="155"/>
      <c r="O9" s="159">
        <v>1142</v>
      </c>
      <c r="P9" s="159">
        <v>192</v>
      </c>
      <c r="Q9" s="159">
        <v>427</v>
      </c>
      <c r="R9" s="159">
        <v>-660</v>
      </c>
      <c r="S9" s="159">
        <v>551</v>
      </c>
      <c r="T9" s="155"/>
      <c r="U9" s="160" t="s">
        <v>38</v>
      </c>
      <c r="V9" s="160" t="s">
        <v>38</v>
      </c>
      <c r="W9" s="160" t="s">
        <v>38</v>
      </c>
      <c r="X9" s="160">
        <v>1260</v>
      </c>
      <c r="Y9" s="159">
        <v>2705</v>
      </c>
    </row>
    <row r="10" spans="1:25">
      <c r="A10" s="164" t="s">
        <v>60</v>
      </c>
      <c r="B10" s="158" t="s">
        <v>56</v>
      </c>
      <c r="C10" s="159">
        <v>6102</v>
      </c>
      <c r="D10" s="159">
        <v>5434</v>
      </c>
      <c r="E10" s="159">
        <v>4813</v>
      </c>
      <c r="F10" s="159">
        <v>-2356</v>
      </c>
      <c r="G10" s="159">
        <v>8398</v>
      </c>
      <c r="H10" s="155"/>
      <c r="I10" s="159">
        <v>1403</v>
      </c>
      <c r="J10" s="159">
        <v>1406</v>
      </c>
      <c r="K10" s="159">
        <v>105</v>
      </c>
      <c r="L10" s="159">
        <v>-950</v>
      </c>
      <c r="M10" s="159">
        <v>570</v>
      </c>
      <c r="N10" s="155"/>
      <c r="O10" s="159">
        <v>908</v>
      </c>
      <c r="P10" s="159">
        <v>97</v>
      </c>
      <c r="Q10" s="159">
        <v>290</v>
      </c>
      <c r="R10" s="159">
        <v>-650</v>
      </c>
      <c r="S10" s="159">
        <v>341</v>
      </c>
      <c r="T10" s="155"/>
      <c r="U10" s="160" t="s">
        <v>38</v>
      </c>
      <c r="V10" s="160" t="s">
        <v>38</v>
      </c>
      <c r="W10" s="160" t="s">
        <v>38</v>
      </c>
      <c r="X10" s="160">
        <v>382</v>
      </c>
      <c r="Y10" s="159">
        <v>1256</v>
      </c>
    </row>
    <row r="11" spans="1:25">
      <c r="A11" s="157" t="s">
        <v>62</v>
      </c>
      <c r="B11" s="158" t="s">
        <v>56</v>
      </c>
      <c r="C11" s="159">
        <v>27565</v>
      </c>
      <c r="D11" s="159">
        <v>31634</v>
      </c>
      <c r="E11" s="159">
        <v>34924</v>
      </c>
      <c r="F11" s="159">
        <v>31869</v>
      </c>
      <c r="G11" s="159">
        <v>38455</v>
      </c>
      <c r="H11" s="166"/>
      <c r="I11" s="159">
        <v>8123</v>
      </c>
      <c r="J11" s="159">
        <v>9811</v>
      </c>
      <c r="K11" s="159">
        <v>9867</v>
      </c>
      <c r="L11" s="159">
        <v>9286</v>
      </c>
      <c r="M11" s="159">
        <v>10426</v>
      </c>
      <c r="N11" s="155"/>
      <c r="O11" s="159">
        <v>1692</v>
      </c>
      <c r="P11" s="159">
        <v>1961</v>
      </c>
      <c r="Q11" s="159">
        <v>2233</v>
      </c>
      <c r="R11" s="159">
        <v>1575</v>
      </c>
      <c r="S11" s="159">
        <v>2066</v>
      </c>
      <c r="T11" s="155"/>
      <c r="U11" s="160" t="s">
        <v>38</v>
      </c>
      <c r="V11" s="160" t="s">
        <v>38</v>
      </c>
      <c r="W11" s="160" t="s">
        <v>38</v>
      </c>
      <c r="X11" s="160">
        <v>8784</v>
      </c>
      <c r="Y11" s="159">
        <v>10111</v>
      </c>
    </row>
    <row r="12" spans="1:25">
      <c r="A12" s="157" t="s">
        <v>87</v>
      </c>
      <c r="B12" s="158" t="s">
        <v>56</v>
      </c>
      <c r="C12" s="159">
        <v>49352</v>
      </c>
      <c r="D12" s="159">
        <v>54797</v>
      </c>
      <c r="E12" s="159">
        <v>60276</v>
      </c>
      <c r="F12" s="159">
        <v>54552</v>
      </c>
      <c r="G12" s="159">
        <v>70953</v>
      </c>
      <c r="H12" s="155"/>
      <c r="I12" s="159">
        <v>12361</v>
      </c>
      <c r="J12" s="159">
        <v>14683</v>
      </c>
      <c r="K12" s="159">
        <v>15696</v>
      </c>
      <c r="L12" s="159">
        <v>14784</v>
      </c>
      <c r="M12" s="159">
        <v>19508</v>
      </c>
      <c r="N12" s="155"/>
      <c r="O12" s="159">
        <v>3994</v>
      </c>
      <c r="P12" s="159">
        <v>3688</v>
      </c>
      <c r="Q12" s="159">
        <v>4078</v>
      </c>
      <c r="R12" s="159">
        <v>3094</v>
      </c>
      <c r="S12" s="159">
        <v>5447</v>
      </c>
      <c r="T12" s="155"/>
      <c r="U12" s="160" t="s">
        <v>38</v>
      </c>
      <c r="V12" s="160" t="s">
        <v>38</v>
      </c>
      <c r="W12" s="160" t="s">
        <v>38</v>
      </c>
      <c r="X12" s="160">
        <v>19629</v>
      </c>
      <c r="Y12" s="159">
        <v>21280</v>
      </c>
    </row>
    <row r="13" spans="1:25">
      <c r="A13" s="167" t="s">
        <v>10</v>
      </c>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row>
    <row r="14" spans="1:25">
      <c r="A14" s="11"/>
      <c r="B14" s="11"/>
      <c r="C14" s="11"/>
      <c r="D14" s="11"/>
      <c r="E14" s="11"/>
      <c r="F14" s="11"/>
      <c r="G14" s="11"/>
      <c r="H14" s="11"/>
      <c r="I14" s="11"/>
      <c r="J14" s="11"/>
      <c r="K14" s="11"/>
      <c r="L14" s="11"/>
      <c r="M14" s="11"/>
      <c r="N14" s="11"/>
      <c r="O14" s="11"/>
      <c r="P14" s="11"/>
      <c r="Q14" s="11"/>
      <c r="R14" s="11"/>
      <c r="S14" s="11"/>
    </row>
    <row r="15" spans="1:25">
      <c r="A15" s="11"/>
      <c r="B15" s="11"/>
      <c r="C15" s="11"/>
      <c r="D15" s="11"/>
      <c r="E15" s="11"/>
      <c r="F15" s="11"/>
      <c r="G15" s="11"/>
      <c r="H15" s="11"/>
      <c r="I15" s="11"/>
      <c r="J15" s="11"/>
      <c r="K15" s="11"/>
      <c r="L15" s="11"/>
      <c r="M15" s="11"/>
      <c r="N15" s="11"/>
      <c r="O15" s="11"/>
      <c r="P15" s="11"/>
      <c r="Q15" s="11"/>
      <c r="R15" s="11"/>
      <c r="S15" s="11"/>
    </row>
    <row r="16" spans="1:25">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92"/>
      <c r="B20" s="11"/>
      <c r="C20" s="11"/>
      <c r="D20" s="11"/>
      <c r="E20" s="11"/>
      <c r="F20" s="11"/>
      <c r="G20" s="11"/>
      <c r="H20" s="11"/>
      <c r="I20" s="11"/>
      <c r="J20" s="11"/>
      <c r="K20" s="11"/>
      <c r="L20" s="11"/>
      <c r="M20" s="11"/>
      <c r="N20" s="11"/>
      <c r="O20" s="11"/>
      <c r="P20" s="11"/>
      <c r="Q20" s="11"/>
      <c r="R20" s="11"/>
      <c r="S20" s="11"/>
    </row>
    <row r="21" spans="1:19">
      <c r="A21" s="92"/>
      <c r="B21" s="11"/>
      <c r="C21" s="11"/>
      <c r="D21" s="11"/>
      <c r="E21" s="11"/>
      <c r="F21" s="11"/>
      <c r="G21" s="11"/>
      <c r="H21" s="11"/>
      <c r="I21" s="11"/>
      <c r="J21" s="11"/>
      <c r="K21" s="11"/>
      <c r="L21" s="11"/>
      <c r="M21" s="11"/>
      <c r="N21" s="11"/>
      <c r="O21" s="11"/>
      <c r="P21" s="11"/>
      <c r="Q21" s="11"/>
      <c r="R21" s="11"/>
      <c r="S21" s="11"/>
    </row>
    <row r="22" spans="1:19">
      <c r="A22" s="92"/>
      <c r="B22" s="11"/>
      <c r="C22" s="11"/>
      <c r="D22" s="11"/>
      <c r="E22" s="11"/>
      <c r="F22" s="11"/>
      <c r="G22" s="11"/>
      <c r="H22" s="11"/>
      <c r="I22" s="11"/>
      <c r="J22" s="11"/>
      <c r="K22" s="11"/>
      <c r="L22" s="11"/>
      <c r="M22" s="11"/>
      <c r="N22" s="11"/>
      <c r="O22" s="11"/>
      <c r="P22" s="11"/>
      <c r="Q22" s="11"/>
      <c r="R22" s="11"/>
      <c r="S22" s="11"/>
    </row>
    <row r="23" spans="1:19">
      <c r="A23" s="92"/>
      <c r="B23" s="11"/>
      <c r="C23" s="11"/>
      <c r="D23" s="11"/>
      <c r="E23" s="11"/>
      <c r="F23" s="11"/>
      <c r="G23" s="11"/>
      <c r="H23" s="11"/>
      <c r="I23" s="11"/>
      <c r="J23" s="11"/>
      <c r="K23" s="11"/>
      <c r="L23" s="11"/>
      <c r="M23" s="11"/>
      <c r="N23" s="11"/>
      <c r="O23" s="11"/>
      <c r="P23" s="11"/>
      <c r="Q23" s="11"/>
      <c r="R23" s="11"/>
      <c r="S23" s="11"/>
    </row>
    <row r="24" spans="1:19">
      <c r="A24" s="92"/>
      <c r="B24" s="11"/>
      <c r="C24" s="11"/>
      <c r="D24" s="11"/>
      <c r="E24" s="11"/>
      <c r="F24" s="11"/>
      <c r="G24" s="11"/>
      <c r="H24" s="11"/>
      <c r="I24" s="11"/>
      <c r="J24" s="11"/>
      <c r="K24" s="11"/>
      <c r="L24" s="11"/>
      <c r="M24" s="11"/>
      <c r="N24" s="11"/>
      <c r="O24" s="11"/>
      <c r="P24" s="11"/>
      <c r="Q24" s="11"/>
      <c r="R24" s="11"/>
      <c r="S24" s="11"/>
    </row>
    <row r="25" spans="1:19">
      <c r="A25" s="92"/>
      <c r="B25" s="11"/>
      <c r="C25" s="11"/>
      <c r="D25" s="11"/>
      <c r="E25" s="11"/>
      <c r="F25" s="11"/>
      <c r="G25" s="11"/>
      <c r="H25" s="11"/>
      <c r="I25" s="11"/>
      <c r="J25" s="11"/>
      <c r="K25" s="11"/>
      <c r="L25" s="11"/>
      <c r="M25" s="11"/>
      <c r="N25" s="11"/>
      <c r="O25" s="11"/>
      <c r="P25" s="11"/>
      <c r="Q25" s="11"/>
    </row>
    <row r="26" spans="1:19">
      <c r="A26" s="92"/>
      <c r="B26" s="11"/>
      <c r="C26" s="11"/>
      <c r="D26" s="11"/>
      <c r="E26" s="11"/>
      <c r="F26" s="11"/>
      <c r="G26" s="11"/>
      <c r="H26" s="11"/>
      <c r="I26" s="11"/>
      <c r="J26" s="11"/>
      <c r="K26" s="11"/>
      <c r="L26" s="11"/>
      <c r="M26" s="11"/>
      <c r="N26" s="11"/>
      <c r="O26" s="11"/>
      <c r="P26" s="11"/>
      <c r="Q26" s="11"/>
    </row>
    <row r="27" spans="1:19">
      <c r="A27" s="92"/>
      <c r="B27" s="11"/>
      <c r="C27" s="11"/>
      <c r="D27" s="11"/>
      <c r="E27" s="11"/>
      <c r="F27" s="11"/>
      <c r="G27" s="11"/>
      <c r="H27" s="11"/>
      <c r="I27" s="11"/>
      <c r="J27" s="11"/>
      <c r="K27" s="11"/>
      <c r="L27" s="11"/>
      <c r="M27" s="11"/>
      <c r="N27" s="11"/>
      <c r="O27" s="11"/>
      <c r="P27" s="11"/>
      <c r="Q27" s="11"/>
    </row>
    <row r="28" spans="1:19">
      <c r="A28" s="92"/>
      <c r="B28" s="11"/>
      <c r="C28" s="11"/>
      <c r="D28" s="11"/>
      <c r="E28" s="11"/>
      <c r="F28" s="11"/>
      <c r="G28" s="11"/>
      <c r="H28" s="11"/>
      <c r="I28" s="11"/>
      <c r="J28" s="11"/>
      <c r="K28" s="11"/>
      <c r="L28" s="11"/>
      <c r="M28" s="11"/>
      <c r="N28" s="11"/>
      <c r="O28" s="11"/>
      <c r="P28" s="11"/>
      <c r="Q28" s="11"/>
    </row>
    <row r="29" spans="1:19">
      <c r="A29" s="92"/>
      <c r="B29" s="11"/>
      <c r="C29" s="11"/>
      <c r="D29" s="11"/>
      <c r="E29" s="11"/>
      <c r="F29" s="11"/>
      <c r="G29" s="11"/>
      <c r="H29" s="11"/>
      <c r="I29" s="11"/>
      <c r="J29" s="11"/>
      <c r="K29" s="11"/>
      <c r="L29" s="11"/>
      <c r="M29" s="11"/>
      <c r="N29" s="11"/>
      <c r="O29" s="11"/>
      <c r="P29" s="11"/>
      <c r="Q29" s="11"/>
    </row>
    <row r="30" spans="1:19">
      <c r="A30" s="92"/>
      <c r="B30" s="11"/>
      <c r="C30" s="11"/>
      <c r="D30" s="11"/>
      <c r="E30" s="11"/>
      <c r="F30" s="11"/>
      <c r="G30" s="11"/>
      <c r="H30" s="11"/>
      <c r="I30" s="11"/>
      <c r="J30" s="11"/>
      <c r="K30" s="11"/>
      <c r="L30" s="11"/>
      <c r="M30" s="11"/>
      <c r="N30" s="11"/>
      <c r="O30" s="11"/>
      <c r="P30" s="11"/>
      <c r="Q30" s="11"/>
    </row>
    <row r="31" spans="1:19">
      <c r="A31" s="92"/>
      <c r="B31" s="11"/>
      <c r="C31" s="11"/>
      <c r="D31" s="11"/>
      <c r="E31" s="11"/>
      <c r="F31" s="11"/>
      <c r="G31" s="11"/>
      <c r="H31" s="11"/>
      <c r="I31" s="11"/>
      <c r="J31" s="11"/>
      <c r="K31" s="11"/>
      <c r="L31" s="11"/>
      <c r="M31" s="11"/>
      <c r="N31" s="11"/>
      <c r="O31" s="11"/>
      <c r="P31" s="11"/>
      <c r="Q31" s="11"/>
    </row>
  </sheetData>
  <mergeCells count="4">
    <mergeCell ref="C3:G3"/>
    <mergeCell ref="I3:M3"/>
    <mergeCell ref="O3:S3"/>
    <mergeCell ref="U3:Y3"/>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27</vt:i4>
      </vt:variant>
      <vt:variant>
        <vt:lpstr>Zakresy nazwane</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segment</vt:lpstr>
      <vt:lpstr>Major companies</vt:lpstr>
      <vt:lpstr>Revenues by country</vt:lpstr>
      <vt:lpstr>Operational data</vt:lpstr>
      <vt:lpstr>Throughput and yields</vt:lpstr>
      <vt:lpstr>Production volumes</vt:lpstr>
      <vt:lpstr>Sales volumes</vt:lpstr>
      <vt:lpstr>Sales volumes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segment'!Obszar_wydruku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'Production volumes'!Obszar_wydruku</vt:lpstr>
      <vt:lpstr>'Revenues by country'!Obszar_wydruku</vt:lpstr>
      <vt:lpstr>'Sales volumes'!Obszar_wydruku</vt:lpstr>
      <vt:lpstr>'Sales volumes structure'!Obszar_wydruku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2015-04-01T07:31:26Z</cp:lastPrinted>
  <dcterms:created xsi:type="dcterms:W3CDTF">2015-03-11T14:16:20Z</dcterms:created>
  <dcterms:modified xsi:type="dcterms:W3CDTF">2022-06-21T09:40:17Z</dcterms:modified>
</cp:coreProperties>
</file>